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65" windowWidth="11355" windowHeight="7680"/>
  </bookViews>
  <sheets>
    <sheet name="Ввод данных" sheetId="2" r:id="rId1"/>
    <sheet name="Результаты расчета" sheetId="3" state="hidden" r:id="rId2"/>
    <sheet name="Результаты" sheetId="9" r:id="rId3"/>
    <sheet name="Города с ОСП" sheetId="5" state="hidden" r:id="rId4"/>
    <sheet name="Объединение городов" sheetId="7" state="hidden" r:id="rId5"/>
    <sheet name="Правила отбора вводимых данных" sheetId="10" r:id="rId6"/>
  </sheets>
  <definedNames>
    <definedName name="_xlnm._FilterDatabase" localSheetId="0" hidden="1">'Ввод данных'!$A$3:$O$300</definedName>
    <definedName name="_xlnm._FilterDatabase" localSheetId="4" hidden="1">'Объединение городов'!$A$1:$G$339</definedName>
    <definedName name="Z_28593A87_E4D4_4385_83FD_6149FFC149DA_.wvu.Cols" localSheetId="0" hidden="1">'Ввод данных'!$P:$R</definedName>
    <definedName name="Z_28593A87_E4D4_4385_83FD_6149FFC149DA_.wvu.Cols" localSheetId="4" hidden="1">'Объединение городов'!$B:$C</definedName>
    <definedName name="Z_28593A87_E4D4_4385_83FD_6149FFC149DA_.wvu.Cols" localSheetId="2" hidden="1">Результаты!$A:$G,Результаты!$AB:$AD</definedName>
    <definedName name="Z_28593A87_E4D4_4385_83FD_6149FFC149DA_.wvu.Cols" localSheetId="1" hidden="1">'Результаты расчета'!$A:$H,'Результаты расчета'!$W:$BF</definedName>
    <definedName name="Z_28593A87_E4D4_4385_83FD_6149FFC149DA_.wvu.FilterData" localSheetId="0" hidden="1">'Ввод данных'!$A$3:$O$300</definedName>
    <definedName name="Z_28593A87_E4D4_4385_83FD_6149FFC149DA_.wvu.FilterData" localSheetId="4" hidden="1">'Объединение городов'!$A$1:$G$339</definedName>
    <definedName name="Z_28593A87_E4D4_4385_83FD_6149FFC149DA_.wvu.Rows" localSheetId="1" hidden="1">'Результаты расчета'!$4:$6,'Результаты расчета'!$10:$26</definedName>
  </definedNames>
  <calcPr calcId="145621"/>
  <customWorkbookViews>
    <customWorkbookView name="Денис - Личное представление" guid="{28593A87-E4D4-4385-83FD-6149FFC149DA}" autoUpdate="1" mergeInterval="5" personalView="1" maximized="1" windowWidth="1362" windowHeight="543" activeSheetId="2"/>
  </customWorkbookViews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4" i="2"/>
  <c r="P50" i="2" l="1"/>
  <c r="I14" i="9" l="1"/>
  <c r="O16" i="9" s="1"/>
  <c r="I14" i="3"/>
  <c r="P20" i="3"/>
  <c r="O17" i="9" l="1"/>
  <c r="P18" i="9"/>
  <c r="I20" i="9"/>
  <c r="P17" i="9"/>
  <c r="I19" i="9"/>
  <c r="O20" i="9"/>
  <c r="P16" i="9"/>
  <c r="I18" i="9"/>
  <c r="O19" i="9"/>
  <c r="P20" i="9"/>
  <c r="L17" i="9"/>
  <c r="O18" i="9"/>
  <c r="P19" i="9"/>
  <c r="I16" i="9"/>
  <c r="O17" i="3"/>
  <c r="P17" i="3"/>
  <c r="O18" i="3"/>
  <c r="P18" i="3"/>
  <c r="O19" i="3"/>
  <c r="P19" i="3"/>
  <c r="O20" i="3"/>
  <c r="T1" i="9" l="1"/>
  <c r="T3" i="9"/>
  <c r="O2" i="3"/>
  <c r="K3" i="3" s="1"/>
  <c r="J3" i="9"/>
  <c r="J2" i="9"/>
  <c r="AA300" i="3"/>
  <c r="Z300" i="3"/>
  <c r="Y300" i="3"/>
  <c r="AA299" i="3"/>
  <c r="Z299" i="3"/>
  <c r="Y299" i="3"/>
  <c r="AA298" i="3"/>
  <c r="Z298" i="3"/>
  <c r="Y298" i="3"/>
  <c r="AA297" i="3"/>
  <c r="Z297" i="3"/>
  <c r="Y297" i="3"/>
  <c r="AA296" i="3"/>
  <c r="Z296" i="3"/>
  <c r="Y296" i="3"/>
  <c r="AA295" i="3"/>
  <c r="Z295" i="3"/>
  <c r="Y295" i="3"/>
  <c r="AA294" i="3"/>
  <c r="Z294" i="3"/>
  <c r="Y294" i="3"/>
  <c r="AA293" i="3"/>
  <c r="Z293" i="3"/>
  <c r="Y293" i="3"/>
  <c r="AA292" i="3"/>
  <c r="Z292" i="3"/>
  <c r="Y292" i="3"/>
  <c r="AA291" i="3"/>
  <c r="Z291" i="3"/>
  <c r="Y291" i="3"/>
  <c r="AA290" i="3"/>
  <c r="Z290" i="3"/>
  <c r="Y290" i="3"/>
  <c r="AA289" i="3"/>
  <c r="Z289" i="3"/>
  <c r="Y289" i="3"/>
  <c r="AA288" i="3"/>
  <c r="Z288" i="3"/>
  <c r="Y288" i="3"/>
  <c r="AA287" i="3"/>
  <c r="Z287" i="3"/>
  <c r="Y287" i="3"/>
  <c r="AA286" i="3"/>
  <c r="Z286" i="3"/>
  <c r="Y286" i="3"/>
  <c r="AA285" i="3"/>
  <c r="Z285" i="3"/>
  <c r="Y285" i="3"/>
  <c r="AA284" i="3"/>
  <c r="Z284" i="3"/>
  <c r="Y284" i="3"/>
  <c r="AA283" i="3"/>
  <c r="Z283" i="3"/>
  <c r="Y283" i="3"/>
  <c r="AA282" i="3"/>
  <c r="Z282" i="3"/>
  <c r="Y282" i="3"/>
  <c r="AA281" i="3"/>
  <c r="Z281" i="3"/>
  <c r="Y281" i="3"/>
  <c r="AA280" i="3"/>
  <c r="Z280" i="3"/>
  <c r="Y280" i="3"/>
  <c r="AA279" i="3"/>
  <c r="Z279" i="3"/>
  <c r="Y279" i="3"/>
  <c r="AA278" i="3"/>
  <c r="Z278" i="3"/>
  <c r="Y278" i="3"/>
  <c r="AA277" i="3"/>
  <c r="Z277" i="3"/>
  <c r="Y277" i="3"/>
  <c r="AA276" i="3"/>
  <c r="Z276" i="3"/>
  <c r="Y276" i="3"/>
  <c r="AA275" i="3"/>
  <c r="Z275" i="3"/>
  <c r="Y275" i="3"/>
  <c r="AA274" i="3"/>
  <c r="Z274" i="3"/>
  <c r="Y274" i="3"/>
  <c r="AA273" i="3"/>
  <c r="Z273" i="3"/>
  <c r="Y273" i="3"/>
  <c r="AA272" i="3"/>
  <c r="Z272" i="3"/>
  <c r="Y272" i="3"/>
  <c r="AA271" i="3"/>
  <c r="Z271" i="3"/>
  <c r="Y271" i="3"/>
  <c r="AA270" i="3"/>
  <c r="Z270" i="3"/>
  <c r="Y270" i="3"/>
  <c r="AA269" i="3"/>
  <c r="Z269" i="3"/>
  <c r="Y269" i="3"/>
  <c r="AA268" i="3"/>
  <c r="Z268" i="3"/>
  <c r="Y268" i="3"/>
  <c r="AA267" i="3"/>
  <c r="Z267" i="3"/>
  <c r="Y267" i="3"/>
  <c r="AA266" i="3"/>
  <c r="Z266" i="3"/>
  <c r="Y266" i="3"/>
  <c r="AA265" i="3"/>
  <c r="Z265" i="3"/>
  <c r="Y265" i="3"/>
  <c r="AA264" i="3"/>
  <c r="Z264" i="3"/>
  <c r="Y264" i="3"/>
  <c r="AA263" i="3"/>
  <c r="Z263" i="3"/>
  <c r="Y263" i="3"/>
  <c r="AA262" i="3"/>
  <c r="Z262" i="3"/>
  <c r="Y262" i="3"/>
  <c r="AA261" i="3"/>
  <c r="Z261" i="3"/>
  <c r="Y261" i="3"/>
  <c r="AA260" i="3"/>
  <c r="Z260" i="3"/>
  <c r="Y260" i="3"/>
  <c r="AA259" i="3"/>
  <c r="Z259" i="3"/>
  <c r="Y259" i="3"/>
  <c r="AA258" i="3"/>
  <c r="Z258" i="3"/>
  <c r="Y258" i="3"/>
  <c r="AA257" i="3"/>
  <c r="Z257" i="3"/>
  <c r="Y257" i="3"/>
  <c r="AA256" i="3"/>
  <c r="Z256" i="3"/>
  <c r="Y256" i="3"/>
  <c r="AA255" i="3"/>
  <c r="Z255" i="3"/>
  <c r="Y255" i="3"/>
  <c r="AA254" i="3"/>
  <c r="Z254" i="3"/>
  <c r="Y254" i="3"/>
  <c r="AA253" i="3"/>
  <c r="Z253" i="3"/>
  <c r="Y253" i="3"/>
  <c r="AA252" i="3"/>
  <c r="Z252" i="3"/>
  <c r="Y252" i="3"/>
  <c r="AA251" i="3"/>
  <c r="Z251" i="3"/>
  <c r="Y251" i="3"/>
  <c r="AA250" i="3"/>
  <c r="Z250" i="3"/>
  <c r="Y250" i="3"/>
  <c r="AA249" i="3"/>
  <c r="Z249" i="3"/>
  <c r="Y249" i="3"/>
  <c r="AA248" i="3"/>
  <c r="Z248" i="3"/>
  <c r="Y248" i="3"/>
  <c r="AA247" i="3"/>
  <c r="Z247" i="3"/>
  <c r="Y247" i="3"/>
  <c r="AA246" i="3"/>
  <c r="Z246" i="3"/>
  <c r="Y246" i="3"/>
  <c r="AA245" i="3"/>
  <c r="Z245" i="3"/>
  <c r="Y245" i="3"/>
  <c r="AA244" i="3"/>
  <c r="Z244" i="3"/>
  <c r="Y244" i="3"/>
  <c r="AA243" i="3"/>
  <c r="Z243" i="3"/>
  <c r="Y243" i="3"/>
  <c r="AA242" i="3"/>
  <c r="Z242" i="3"/>
  <c r="Y242" i="3"/>
  <c r="AA241" i="3"/>
  <c r="Z241" i="3"/>
  <c r="Y241" i="3"/>
  <c r="AA240" i="3"/>
  <c r="Z240" i="3"/>
  <c r="Y240" i="3"/>
  <c r="AA239" i="3"/>
  <c r="Z239" i="3"/>
  <c r="Y239" i="3"/>
  <c r="AA238" i="3"/>
  <c r="Z238" i="3"/>
  <c r="Y238" i="3"/>
  <c r="AA237" i="3"/>
  <c r="Z237" i="3"/>
  <c r="Y237" i="3"/>
  <c r="AA236" i="3"/>
  <c r="Z236" i="3"/>
  <c r="Y236" i="3"/>
  <c r="AA235" i="3"/>
  <c r="Z235" i="3"/>
  <c r="Y235" i="3"/>
  <c r="AA234" i="3"/>
  <c r="Z234" i="3"/>
  <c r="Y234" i="3"/>
  <c r="AA233" i="3"/>
  <c r="Z233" i="3"/>
  <c r="Y233" i="3"/>
  <c r="AA232" i="3"/>
  <c r="Z232" i="3"/>
  <c r="Y232" i="3"/>
  <c r="AA231" i="3"/>
  <c r="Z231" i="3"/>
  <c r="Y231" i="3"/>
  <c r="AA230" i="3"/>
  <c r="Z230" i="3"/>
  <c r="Y230" i="3"/>
  <c r="AA229" i="3"/>
  <c r="Z229" i="3"/>
  <c r="Y229" i="3"/>
  <c r="AA228" i="3"/>
  <c r="Z228" i="3"/>
  <c r="Y228" i="3"/>
  <c r="AA227" i="3"/>
  <c r="Z227" i="3"/>
  <c r="Y227" i="3"/>
  <c r="AA226" i="3"/>
  <c r="Z226" i="3"/>
  <c r="Y226" i="3"/>
  <c r="AA225" i="3"/>
  <c r="Z225" i="3"/>
  <c r="Y225" i="3"/>
  <c r="AA224" i="3"/>
  <c r="Z224" i="3"/>
  <c r="Y224" i="3"/>
  <c r="AA223" i="3"/>
  <c r="Z223" i="3"/>
  <c r="Y223" i="3"/>
  <c r="AA222" i="3"/>
  <c r="Z222" i="3"/>
  <c r="Y222" i="3"/>
  <c r="AA221" i="3"/>
  <c r="Z221" i="3"/>
  <c r="Y221" i="3"/>
  <c r="AA220" i="3"/>
  <c r="Z220" i="3"/>
  <c r="Y220" i="3"/>
  <c r="AA219" i="3"/>
  <c r="Z219" i="3"/>
  <c r="Y219" i="3"/>
  <c r="AA218" i="3"/>
  <c r="Z218" i="3"/>
  <c r="Y218" i="3"/>
  <c r="AA217" i="3"/>
  <c r="Z217" i="3"/>
  <c r="Y217" i="3"/>
  <c r="AA216" i="3"/>
  <c r="Z216" i="3"/>
  <c r="Y216" i="3"/>
  <c r="AA215" i="3"/>
  <c r="Z215" i="3"/>
  <c r="Y215" i="3"/>
  <c r="AA214" i="3"/>
  <c r="Z214" i="3"/>
  <c r="Y214" i="3"/>
  <c r="AA213" i="3"/>
  <c r="Z213" i="3"/>
  <c r="Y213" i="3"/>
  <c r="AA212" i="3"/>
  <c r="Z212" i="3"/>
  <c r="Y212" i="3"/>
  <c r="AA211" i="3"/>
  <c r="Z211" i="3"/>
  <c r="Y211" i="3"/>
  <c r="AA210" i="3"/>
  <c r="Z210" i="3"/>
  <c r="Y210" i="3"/>
  <c r="AA209" i="3"/>
  <c r="Z209" i="3"/>
  <c r="Y209" i="3"/>
  <c r="AA208" i="3"/>
  <c r="Z208" i="3"/>
  <c r="Y208" i="3"/>
  <c r="AA207" i="3"/>
  <c r="Z207" i="3"/>
  <c r="Y207" i="3"/>
  <c r="AA206" i="3"/>
  <c r="Z206" i="3"/>
  <c r="Y206" i="3"/>
  <c r="AA205" i="3"/>
  <c r="Z205" i="3"/>
  <c r="Y205" i="3"/>
  <c r="AA204" i="3"/>
  <c r="Z204" i="3"/>
  <c r="Y204" i="3"/>
  <c r="AA203" i="3"/>
  <c r="Z203" i="3"/>
  <c r="Y203" i="3"/>
  <c r="AA202" i="3"/>
  <c r="Z202" i="3"/>
  <c r="Y202" i="3"/>
  <c r="AA201" i="3"/>
  <c r="Z201" i="3"/>
  <c r="Y201" i="3"/>
  <c r="AA200" i="3"/>
  <c r="Z200" i="3"/>
  <c r="Y200" i="3"/>
  <c r="AA199" i="3"/>
  <c r="Z199" i="3"/>
  <c r="Y199" i="3"/>
  <c r="AA198" i="3"/>
  <c r="Z198" i="3"/>
  <c r="Y198" i="3"/>
  <c r="AA197" i="3"/>
  <c r="Z197" i="3"/>
  <c r="Y197" i="3"/>
  <c r="AA196" i="3"/>
  <c r="Z196" i="3"/>
  <c r="Y196" i="3"/>
  <c r="AA195" i="3"/>
  <c r="Z195" i="3"/>
  <c r="Y195" i="3"/>
  <c r="AA194" i="3"/>
  <c r="Z194" i="3"/>
  <c r="Y194" i="3"/>
  <c r="AA193" i="3"/>
  <c r="Z193" i="3"/>
  <c r="Y193" i="3"/>
  <c r="AA192" i="3"/>
  <c r="Z192" i="3"/>
  <c r="Y192" i="3"/>
  <c r="AA191" i="3"/>
  <c r="Z191" i="3"/>
  <c r="Y191" i="3"/>
  <c r="AA190" i="3"/>
  <c r="Z190" i="3"/>
  <c r="Y190" i="3"/>
  <c r="AA189" i="3"/>
  <c r="Z189" i="3"/>
  <c r="Y189" i="3"/>
  <c r="AA188" i="3"/>
  <c r="Z188" i="3"/>
  <c r="Y188" i="3"/>
  <c r="AA187" i="3"/>
  <c r="Z187" i="3"/>
  <c r="Y187" i="3"/>
  <c r="AA186" i="3"/>
  <c r="Z186" i="3"/>
  <c r="Y186" i="3"/>
  <c r="AA185" i="3"/>
  <c r="Z185" i="3"/>
  <c r="Y185" i="3"/>
  <c r="AA184" i="3"/>
  <c r="Z184" i="3"/>
  <c r="Y184" i="3"/>
  <c r="AA183" i="3"/>
  <c r="Z183" i="3"/>
  <c r="Y183" i="3"/>
  <c r="AA182" i="3"/>
  <c r="Z182" i="3"/>
  <c r="Y182" i="3"/>
  <c r="AA181" i="3"/>
  <c r="Z181" i="3"/>
  <c r="Y181" i="3"/>
  <c r="AA180" i="3"/>
  <c r="Z180" i="3"/>
  <c r="Y180" i="3"/>
  <c r="AA179" i="3"/>
  <c r="Z179" i="3"/>
  <c r="Y179" i="3"/>
  <c r="AA178" i="3"/>
  <c r="Z178" i="3"/>
  <c r="Y178" i="3"/>
  <c r="AA177" i="3"/>
  <c r="Z177" i="3"/>
  <c r="Y177" i="3"/>
  <c r="AA176" i="3"/>
  <c r="Z176" i="3"/>
  <c r="Y176" i="3"/>
  <c r="AA175" i="3"/>
  <c r="Z175" i="3"/>
  <c r="Y175" i="3"/>
  <c r="AA174" i="3"/>
  <c r="Z174" i="3"/>
  <c r="Y174" i="3"/>
  <c r="AA173" i="3"/>
  <c r="Z173" i="3"/>
  <c r="Y173" i="3"/>
  <c r="AA172" i="3"/>
  <c r="Z172" i="3"/>
  <c r="Y172" i="3"/>
  <c r="AA171" i="3"/>
  <c r="Z171" i="3"/>
  <c r="Y171" i="3"/>
  <c r="AA170" i="3"/>
  <c r="Z170" i="3"/>
  <c r="Y170" i="3"/>
  <c r="AA169" i="3"/>
  <c r="Z169" i="3"/>
  <c r="Y169" i="3"/>
  <c r="AA168" i="3"/>
  <c r="Z168" i="3"/>
  <c r="Y168" i="3"/>
  <c r="AA167" i="3"/>
  <c r="Z167" i="3"/>
  <c r="Y167" i="3"/>
  <c r="AA166" i="3"/>
  <c r="Z166" i="3"/>
  <c r="Y166" i="3"/>
  <c r="AA165" i="3"/>
  <c r="Z165" i="3"/>
  <c r="Y165" i="3"/>
  <c r="AA164" i="3"/>
  <c r="Z164" i="3"/>
  <c r="Y164" i="3"/>
  <c r="AA163" i="3"/>
  <c r="Z163" i="3"/>
  <c r="Y163" i="3"/>
  <c r="AA162" i="3"/>
  <c r="Z162" i="3"/>
  <c r="Y162" i="3"/>
  <c r="AA161" i="3"/>
  <c r="Z161" i="3"/>
  <c r="Y161" i="3"/>
  <c r="AA160" i="3"/>
  <c r="Z160" i="3"/>
  <c r="Y160" i="3"/>
  <c r="AA159" i="3"/>
  <c r="Z159" i="3"/>
  <c r="Y159" i="3"/>
  <c r="AA158" i="3"/>
  <c r="Z158" i="3"/>
  <c r="Y158" i="3"/>
  <c r="AA157" i="3"/>
  <c r="Z157" i="3"/>
  <c r="Y157" i="3"/>
  <c r="AA156" i="3"/>
  <c r="Z156" i="3"/>
  <c r="Y156" i="3"/>
  <c r="AA155" i="3"/>
  <c r="Z155" i="3"/>
  <c r="Y155" i="3"/>
  <c r="AA154" i="3"/>
  <c r="Z154" i="3"/>
  <c r="Y154" i="3"/>
  <c r="AA153" i="3"/>
  <c r="Z153" i="3"/>
  <c r="Y153" i="3"/>
  <c r="AA152" i="3"/>
  <c r="Z152" i="3"/>
  <c r="Y152" i="3"/>
  <c r="AA151" i="3"/>
  <c r="Z151" i="3"/>
  <c r="Y151" i="3"/>
  <c r="AA150" i="3"/>
  <c r="Z150" i="3"/>
  <c r="Y150" i="3"/>
  <c r="AA149" i="3"/>
  <c r="Z149" i="3"/>
  <c r="Y149" i="3"/>
  <c r="AA148" i="3"/>
  <c r="Z148" i="3"/>
  <c r="Y148" i="3"/>
  <c r="AA147" i="3"/>
  <c r="Z147" i="3"/>
  <c r="Y147" i="3"/>
  <c r="AA146" i="3"/>
  <c r="Z146" i="3"/>
  <c r="Y146" i="3"/>
  <c r="AA145" i="3"/>
  <c r="Z145" i="3"/>
  <c r="Y145" i="3"/>
  <c r="AA144" i="3"/>
  <c r="Z144" i="3"/>
  <c r="Y144" i="3"/>
  <c r="AA143" i="3"/>
  <c r="Z143" i="3"/>
  <c r="Y143" i="3"/>
  <c r="AA142" i="3"/>
  <c r="Z142" i="3"/>
  <c r="Y142" i="3"/>
  <c r="AA141" i="3"/>
  <c r="Z141" i="3"/>
  <c r="Y141" i="3"/>
  <c r="AA140" i="3"/>
  <c r="Z140" i="3"/>
  <c r="Y140" i="3"/>
  <c r="AA139" i="3"/>
  <c r="Z139" i="3"/>
  <c r="Y139" i="3"/>
  <c r="AA138" i="3"/>
  <c r="Z138" i="3"/>
  <c r="Y138" i="3"/>
  <c r="AA137" i="3"/>
  <c r="Z137" i="3"/>
  <c r="Y137" i="3"/>
  <c r="AA136" i="3"/>
  <c r="Z136" i="3"/>
  <c r="Y136" i="3"/>
  <c r="AA135" i="3"/>
  <c r="Z135" i="3"/>
  <c r="Y135" i="3"/>
  <c r="AA134" i="3"/>
  <c r="Z134" i="3"/>
  <c r="Y134" i="3"/>
  <c r="AA133" i="3"/>
  <c r="Z133" i="3"/>
  <c r="Y133" i="3"/>
  <c r="AA132" i="3"/>
  <c r="Z132" i="3"/>
  <c r="Y132" i="3"/>
  <c r="AA131" i="3"/>
  <c r="Z131" i="3"/>
  <c r="Y131" i="3"/>
  <c r="AA130" i="3"/>
  <c r="Z130" i="3"/>
  <c r="Y130" i="3"/>
  <c r="AA129" i="3"/>
  <c r="Z129" i="3"/>
  <c r="Y129" i="3"/>
  <c r="AA128" i="3"/>
  <c r="Z128" i="3"/>
  <c r="Y128" i="3"/>
  <c r="AA127" i="3"/>
  <c r="Z127" i="3"/>
  <c r="Y127" i="3"/>
  <c r="AA126" i="3"/>
  <c r="Z126" i="3"/>
  <c r="Y126" i="3"/>
  <c r="AA125" i="3"/>
  <c r="Z125" i="3"/>
  <c r="Y125" i="3"/>
  <c r="AA124" i="3"/>
  <c r="Z124" i="3"/>
  <c r="Y124" i="3"/>
  <c r="AA123" i="3"/>
  <c r="Z123" i="3"/>
  <c r="Y123" i="3"/>
  <c r="AA122" i="3"/>
  <c r="Z122" i="3"/>
  <c r="Y122" i="3"/>
  <c r="AA121" i="3"/>
  <c r="Z121" i="3"/>
  <c r="Y121" i="3"/>
  <c r="AA120" i="3"/>
  <c r="Z120" i="3"/>
  <c r="Y120" i="3"/>
  <c r="AA119" i="3"/>
  <c r="Z119" i="3"/>
  <c r="Y119" i="3"/>
  <c r="AA118" i="3"/>
  <c r="Z118" i="3"/>
  <c r="Y118" i="3"/>
  <c r="AA117" i="3"/>
  <c r="Z117" i="3"/>
  <c r="Y117" i="3"/>
  <c r="AA116" i="3"/>
  <c r="Z116" i="3"/>
  <c r="Y116" i="3"/>
  <c r="AA115" i="3"/>
  <c r="Z115" i="3"/>
  <c r="Y115" i="3"/>
  <c r="AA114" i="3"/>
  <c r="Z114" i="3"/>
  <c r="Y114" i="3"/>
  <c r="AA113" i="3"/>
  <c r="Z113" i="3"/>
  <c r="Y113" i="3"/>
  <c r="AA112" i="3"/>
  <c r="Z112" i="3"/>
  <c r="Y112" i="3"/>
  <c r="AA111" i="3"/>
  <c r="Z111" i="3"/>
  <c r="Y111" i="3"/>
  <c r="AA110" i="3"/>
  <c r="Z110" i="3"/>
  <c r="Y110" i="3"/>
  <c r="AA109" i="3"/>
  <c r="Z109" i="3"/>
  <c r="Y109" i="3"/>
  <c r="AA108" i="3"/>
  <c r="Z108" i="3"/>
  <c r="Y108" i="3"/>
  <c r="AA107" i="3"/>
  <c r="Z107" i="3"/>
  <c r="Y107" i="3"/>
  <c r="AA106" i="3"/>
  <c r="Z106" i="3"/>
  <c r="Y106" i="3"/>
  <c r="AA105" i="3"/>
  <c r="Z105" i="3"/>
  <c r="Y105" i="3"/>
  <c r="AA104" i="3"/>
  <c r="Z104" i="3"/>
  <c r="Y104" i="3"/>
  <c r="AA103" i="3"/>
  <c r="Z103" i="3"/>
  <c r="Y103" i="3"/>
  <c r="AA102" i="3"/>
  <c r="Z102" i="3"/>
  <c r="Y102" i="3"/>
  <c r="AA101" i="3"/>
  <c r="Z101" i="3"/>
  <c r="Y101" i="3"/>
  <c r="AA100" i="3"/>
  <c r="Z100" i="3"/>
  <c r="Y100" i="3"/>
  <c r="AA99" i="3"/>
  <c r="Z99" i="3"/>
  <c r="Y99" i="3"/>
  <c r="AA98" i="3"/>
  <c r="Z98" i="3"/>
  <c r="Y98" i="3"/>
  <c r="AA97" i="3"/>
  <c r="Z97" i="3"/>
  <c r="Y97" i="3"/>
  <c r="AA96" i="3"/>
  <c r="Z96" i="3"/>
  <c r="Y96" i="3"/>
  <c r="AA95" i="3"/>
  <c r="Z95" i="3"/>
  <c r="Y95" i="3"/>
  <c r="AA94" i="3"/>
  <c r="Z94" i="3"/>
  <c r="Y94" i="3"/>
  <c r="AA93" i="3"/>
  <c r="Z93" i="3"/>
  <c r="Y93" i="3"/>
  <c r="AA92" i="3"/>
  <c r="Z92" i="3"/>
  <c r="Y92" i="3"/>
  <c r="AA91" i="3"/>
  <c r="Z91" i="3"/>
  <c r="Y91" i="3"/>
  <c r="AA90" i="3"/>
  <c r="Z90" i="3"/>
  <c r="Y90" i="3"/>
  <c r="AA89" i="3"/>
  <c r="Z89" i="3"/>
  <c r="Y89" i="3"/>
  <c r="AA88" i="3"/>
  <c r="Z88" i="3"/>
  <c r="Y88" i="3"/>
  <c r="AA87" i="3"/>
  <c r="Z87" i="3"/>
  <c r="Y87" i="3"/>
  <c r="AA86" i="3"/>
  <c r="Z86" i="3"/>
  <c r="Y86" i="3"/>
  <c r="AA85" i="3"/>
  <c r="Z85" i="3"/>
  <c r="Y85" i="3"/>
  <c r="AA84" i="3"/>
  <c r="Z84" i="3"/>
  <c r="Y84" i="3"/>
  <c r="AA83" i="3"/>
  <c r="Z83" i="3"/>
  <c r="Y83" i="3"/>
  <c r="AA82" i="3"/>
  <c r="Z82" i="3"/>
  <c r="Y82" i="3"/>
  <c r="AA81" i="3"/>
  <c r="Z81" i="3"/>
  <c r="Y81" i="3"/>
  <c r="AA80" i="3"/>
  <c r="Z80" i="3"/>
  <c r="Y80" i="3"/>
  <c r="AA79" i="3"/>
  <c r="Z79" i="3"/>
  <c r="Y79" i="3"/>
  <c r="AA78" i="3"/>
  <c r="Z78" i="3"/>
  <c r="Y78" i="3"/>
  <c r="AA77" i="3"/>
  <c r="Z77" i="3"/>
  <c r="Y77" i="3"/>
  <c r="AA76" i="3"/>
  <c r="Z76" i="3"/>
  <c r="Y76" i="3"/>
  <c r="AA75" i="3"/>
  <c r="Z75" i="3"/>
  <c r="Y75" i="3"/>
  <c r="AA74" i="3"/>
  <c r="Z74" i="3"/>
  <c r="Y74" i="3"/>
  <c r="AA73" i="3"/>
  <c r="Z73" i="3"/>
  <c r="Y73" i="3"/>
  <c r="AA72" i="3"/>
  <c r="Z72" i="3"/>
  <c r="Y72" i="3"/>
  <c r="AA71" i="3"/>
  <c r="Z71" i="3"/>
  <c r="Y71" i="3"/>
  <c r="AA70" i="3"/>
  <c r="Z70" i="3"/>
  <c r="Y70" i="3"/>
  <c r="AA69" i="3"/>
  <c r="Z69" i="3"/>
  <c r="Y69" i="3"/>
  <c r="AA68" i="3"/>
  <c r="Z68" i="3"/>
  <c r="Y68" i="3"/>
  <c r="AA67" i="3"/>
  <c r="Z67" i="3"/>
  <c r="Y67" i="3"/>
  <c r="AA66" i="3"/>
  <c r="Z66" i="3"/>
  <c r="Y66" i="3"/>
  <c r="AA65" i="3"/>
  <c r="Z65" i="3"/>
  <c r="Y65" i="3"/>
  <c r="AA64" i="3"/>
  <c r="Z64" i="3"/>
  <c r="Y64" i="3"/>
  <c r="AA63" i="3"/>
  <c r="Z63" i="3"/>
  <c r="Y63" i="3"/>
  <c r="AA62" i="3"/>
  <c r="Z62" i="3"/>
  <c r="Y62" i="3"/>
  <c r="AA61" i="3"/>
  <c r="Z61" i="3"/>
  <c r="Y61" i="3"/>
  <c r="AA60" i="3"/>
  <c r="Z60" i="3"/>
  <c r="Y60" i="3"/>
  <c r="AA59" i="3"/>
  <c r="Z59" i="3"/>
  <c r="Y59" i="3"/>
  <c r="AA58" i="3"/>
  <c r="Z58" i="3"/>
  <c r="Y58" i="3"/>
  <c r="AA57" i="3"/>
  <c r="Z57" i="3"/>
  <c r="Y57" i="3"/>
  <c r="AA56" i="3"/>
  <c r="Z56" i="3"/>
  <c r="Y56" i="3"/>
  <c r="AA55" i="3"/>
  <c r="Z55" i="3"/>
  <c r="Y55" i="3"/>
  <c r="AA54" i="3"/>
  <c r="Z54" i="3"/>
  <c r="Y54" i="3"/>
  <c r="AA53" i="3"/>
  <c r="Z53" i="3"/>
  <c r="Y53" i="3"/>
  <c r="AA52" i="3"/>
  <c r="Z52" i="3"/>
  <c r="Y52" i="3"/>
  <c r="AA51" i="3"/>
  <c r="Z51" i="3"/>
  <c r="Y51" i="3"/>
  <c r="AA50" i="3"/>
  <c r="Z50" i="3"/>
  <c r="Y50" i="3"/>
  <c r="AA49" i="3"/>
  <c r="Z49" i="3"/>
  <c r="Y49" i="3"/>
  <c r="AA48" i="3"/>
  <c r="Z48" i="3"/>
  <c r="Y48" i="3"/>
  <c r="AA47" i="3"/>
  <c r="Z47" i="3"/>
  <c r="Y47" i="3"/>
  <c r="AA46" i="3"/>
  <c r="Z46" i="3"/>
  <c r="Y46" i="3"/>
  <c r="AA45" i="3"/>
  <c r="Z45" i="3"/>
  <c r="Y45" i="3"/>
  <c r="AA44" i="3"/>
  <c r="Z44" i="3"/>
  <c r="Y44" i="3"/>
  <c r="AA43" i="3"/>
  <c r="Z43" i="3"/>
  <c r="Y43" i="3"/>
  <c r="AA42" i="3"/>
  <c r="Z42" i="3"/>
  <c r="Y42" i="3"/>
  <c r="AA41" i="3"/>
  <c r="Z41" i="3"/>
  <c r="Y41" i="3"/>
  <c r="AA40" i="3"/>
  <c r="Z40" i="3"/>
  <c r="Y40" i="3"/>
  <c r="AA39" i="3"/>
  <c r="Z39" i="3"/>
  <c r="Y39" i="3"/>
  <c r="AA38" i="3"/>
  <c r="Z38" i="3"/>
  <c r="Y38" i="3"/>
  <c r="AA37" i="3"/>
  <c r="Z37" i="3"/>
  <c r="Y37" i="3"/>
  <c r="AA36" i="3"/>
  <c r="Z36" i="3"/>
  <c r="Y36" i="3"/>
  <c r="AA35" i="3"/>
  <c r="Z35" i="3"/>
  <c r="Y35" i="3"/>
  <c r="AA34" i="3"/>
  <c r="Z34" i="3"/>
  <c r="Y34" i="3"/>
  <c r="AA33" i="3"/>
  <c r="Z33" i="3"/>
  <c r="Y33" i="3"/>
  <c r="AA32" i="3"/>
  <c r="Z32" i="3"/>
  <c r="Y32" i="3"/>
  <c r="AA31" i="3"/>
  <c r="Z31" i="3"/>
  <c r="Y31" i="3"/>
  <c r="AA30" i="3"/>
  <c r="Z30" i="3"/>
  <c r="Y30" i="3"/>
  <c r="AA29" i="3"/>
  <c r="Z29" i="3"/>
  <c r="Y29" i="3"/>
  <c r="AA28" i="3"/>
  <c r="Z28" i="3"/>
  <c r="Y28" i="3"/>
  <c r="AA27" i="3"/>
  <c r="Z27" i="3"/>
  <c r="Y27" i="3"/>
  <c r="AA26" i="3"/>
  <c r="Z26" i="3"/>
  <c r="Y26" i="3"/>
  <c r="AA25" i="3"/>
  <c r="Z25" i="3"/>
  <c r="Y25" i="3"/>
  <c r="AA24" i="3"/>
  <c r="Z24" i="3"/>
  <c r="Y24" i="3"/>
  <c r="AA23" i="3"/>
  <c r="Z23" i="3"/>
  <c r="Y23" i="3"/>
  <c r="AA22" i="3"/>
  <c r="Z22" i="3"/>
  <c r="Y22" i="3"/>
  <c r="AA21" i="3"/>
  <c r="Z21" i="3"/>
  <c r="Y21" i="3"/>
  <c r="AA20" i="3"/>
  <c r="Z20" i="3"/>
  <c r="Y20" i="3"/>
  <c r="AA19" i="3"/>
  <c r="Z19" i="3"/>
  <c r="Y19" i="3"/>
  <c r="AA18" i="3"/>
  <c r="Z18" i="3"/>
  <c r="Y18" i="3"/>
  <c r="AA17" i="3"/>
  <c r="Z17" i="3"/>
  <c r="Y17" i="3"/>
  <c r="AA16" i="3"/>
  <c r="Z16" i="3"/>
  <c r="Y16" i="3"/>
  <c r="AA15" i="3"/>
  <c r="Z15" i="3"/>
  <c r="Y15" i="3"/>
  <c r="AA14" i="3"/>
  <c r="Z14" i="3"/>
  <c r="Y14" i="3"/>
  <c r="AA13" i="3"/>
  <c r="Z13" i="3"/>
  <c r="Y13" i="3"/>
  <c r="AA12" i="3"/>
  <c r="Z12" i="3"/>
  <c r="Y12" i="3"/>
  <c r="AA11" i="3"/>
  <c r="Z11" i="3"/>
  <c r="Y11" i="3"/>
  <c r="AA10" i="3"/>
  <c r="Z10" i="3"/>
  <c r="Y10" i="3"/>
  <c r="I10" i="3"/>
  <c r="AA9" i="3"/>
  <c r="Z9" i="3"/>
  <c r="Y9" i="3"/>
  <c r="AA8" i="3"/>
  <c r="Z8" i="3"/>
  <c r="Y8" i="3"/>
  <c r="AA7" i="3"/>
  <c r="Z7" i="3"/>
  <c r="Y7" i="3"/>
  <c r="AE6" i="3"/>
  <c r="AA6" i="3"/>
  <c r="Z6" i="3"/>
  <c r="Y6" i="3"/>
  <c r="AE5" i="3"/>
  <c r="AA5" i="3"/>
  <c r="Z5" i="3"/>
  <c r="Y5" i="3"/>
  <c r="AE4" i="3"/>
  <c r="AA4" i="3"/>
  <c r="Z4" i="3"/>
  <c r="Y4" i="3"/>
  <c r="AA3" i="3"/>
  <c r="Z3" i="3"/>
  <c r="Y3" i="3"/>
  <c r="I20" i="3" l="1"/>
  <c r="I18" i="3"/>
  <c r="I19" i="3"/>
  <c r="O16" i="3"/>
  <c r="P16" i="3"/>
  <c r="I16" i="3"/>
  <c r="D28" i="7" l="1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M14" i="9"/>
  <c r="L14" i="9"/>
  <c r="K14" i="9"/>
  <c r="AB2" i="3" l="1"/>
  <c r="AF2" i="3" s="1"/>
  <c r="K14" i="3"/>
  <c r="AD2" i="3"/>
  <c r="AH2" i="3" s="1"/>
  <c r="M14" i="3"/>
  <c r="AC2" i="3"/>
  <c r="AG2" i="3" s="1"/>
  <c r="L14" i="3"/>
  <c r="O2" i="9"/>
  <c r="K3" i="9" s="1"/>
  <c r="AA300" i="9" l="1"/>
  <c r="Z300" i="9"/>
  <c r="Y300" i="9"/>
  <c r="AA299" i="9"/>
  <c r="Z299" i="9"/>
  <c r="Y299" i="9"/>
  <c r="AA298" i="9"/>
  <c r="Z298" i="9"/>
  <c r="Y298" i="9"/>
  <c r="AA297" i="9"/>
  <c r="Z297" i="9"/>
  <c r="Y297" i="9"/>
  <c r="AA296" i="9"/>
  <c r="Z296" i="9"/>
  <c r="Y296" i="9"/>
  <c r="AA295" i="9"/>
  <c r="Z295" i="9"/>
  <c r="Y295" i="9"/>
  <c r="AA294" i="9"/>
  <c r="Z294" i="9"/>
  <c r="Y294" i="9"/>
  <c r="AA293" i="9"/>
  <c r="Z293" i="9"/>
  <c r="Y293" i="9"/>
  <c r="AA292" i="9"/>
  <c r="Z292" i="9"/>
  <c r="Y292" i="9"/>
  <c r="AA291" i="9"/>
  <c r="Z291" i="9"/>
  <c r="Y291" i="9"/>
  <c r="AA290" i="9"/>
  <c r="Z290" i="9"/>
  <c r="Y290" i="9"/>
  <c r="AA289" i="9"/>
  <c r="Z289" i="9"/>
  <c r="Y289" i="9"/>
  <c r="AA288" i="9"/>
  <c r="Z288" i="9"/>
  <c r="Y288" i="9"/>
  <c r="AA287" i="9"/>
  <c r="Z287" i="9"/>
  <c r="Y287" i="9"/>
  <c r="AA286" i="9"/>
  <c r="Z286" i="9"/>
  <c r="Y286" i="9"/>
  <c r="AA285" i="9"/>
  <c r="Z285" i="9"/>
  <c r="Y285" i="9"/>
  <c r="AA284" i="9"/>
  <c r="Z284" i="9"/>
  <c r="Y284" i="9"/>
  <c r="AA283" i="9"/>
  <c r="Z283" i="9"/>
  <c r="Y283" i="9"/>
  <c r="AA282" i="9"/>
  <c r="Z282" i="9"/>
  <c r="Y282" i="9"/>
  <c r="AA281" i="9"/>
  <c r="Z281" i="9"/>
  <c r="Y281" i="9"/>
  <c r="AA280" i="9"/>
  <c r="Z280" i="9"/>
  <c r="Y280" i="9"/>
  <c r="AA279" i="9"/>
  <c r="Z279" i="9"/>
  <c r="Y279" i="9"/>
  <c r="AA278" i="9"/>
  <c r="Z278" i="9"/>
  <c r="Y278" i="9"/>
  <c r="AA277" i="9"/>
  <c r="Z277" i="9"/>
  <c r="Y277" i="9"/>
  <c r="AA276" i="9"/>
  <c r="Z276" i="9"/>
  <c r="Y276" i="9"/>
  <c r="AA275" i="9"/>
  <c r="Z275" i="9"/>
  <c r="Y275" i="9"/>
  <c r="AA274" i="9"/>
  <c r="Z274" i="9"/>
  <c r="Y274" i="9"/>
  <c r="AA273" i="9"/>
  <c r="Z273" i="9"/>
  <c r="Y273" i="9"/>
  <c r="AA272" i="9"/>
  <c r="Z272" i="9"/>
  <c r="Y272" i="9"/>
  <c r="AA271" i="9"/>
  <c r="Z271" i="9"/>
  <c r="Y271" i="9"/>
  <c r="AA270" i="9"/>
  <c r="Z270" i="9"/>
  <c r="Y270" i="9"/>
  <c r="AA269" i="9"/>
  <c r="Z269" i="9"/>
  <c r="Y269" i="9"/>
  <c r="AA268" i="9"/>
  <c r="Z268" i="9"/>
  <c r="Y268" i="9"/>
  <c r="AA267" i="9"/>
  <c r="Z267" i="9"/>
  <c r="Y267" i="9"/>
  <c r="AA266" i="9"/>
  <c r="Z266" i="9"/>
  <c r="Y266" i="9"/>
  <c r="AA265" i="9"/>
  <c r="Z265" i="9"/>
  <c r="Y265" i="9"/>
  <c r="AA264" i="9"/>
  <c r="Z264" i="9"/>
  <c r="Y264" i="9"/>
  <c r="AA263" i="9"/>
  <c r="Z263" i="9"/>
  <c r="Y263" i="9"/>
  <c r="AA262" i="9"/>
  <c r="Z262" i="9"/>
  <c r="Y262" i="9"/>
  <c r="AA261" i="9"/>
  <c r="Z261" i="9"/>
  <c r="Y261" i="9"/>
  <c r="AA260" i="9"/>
  <c r="Z260" i="9"/>
  <c r="Y260" i="9"/>
  <c r="AA259" i="9"/>
  <c r="Z259" i="9"/>
  <c r="Y259" i="9"/>
  <c r="AA258" i="9"/>
  <c r="Z258" i="9"/>
  <c r="Y258" i="9"/>
  <c r="AA257" i="9"/>
  <c r="Z257" i="9"/>
  <c r="Y257" i="9"/>
  <c r="AA256" i="9"/>
  <c r="Z256" i="9"/>
  <c r="Y256" i="9"/>
  <c r="AA255" i="9"/>
  <c r="Z255" i="9"/>
  <c r="Y255" i="9"/>
  <c r="AA254" i="9"/>
  <c r="Z254" i="9"/>
  <c r="Y254" i="9"/>
  <c r="AA253" i="9"/>
  <c r="Z253" i="9"/>
  <c r="Y253" i="9"/>
  <c r="AA252" i="9"/>
  <c r="Z252" i="9"/>
  <c r="Y252" i="9"/>
  <c r="AA251" i="9"/>
  <c r="Z251" i="9"/>
  <c r="Y251" i="9"/>
  <c r="AA250" i="9"/>
  <c r="Z250" i="9"/>
  <c r="Y250" i="9"/>
  <c r="AA249" i="9"/>
  <c r="Z249" i="9"/>
  <c r="Y249" i="9"/>
  <c r="AA248" i="9"/>
  <c r="Z248" i="9"/>
  <c r="Y248" i="9"/>
  <c r="AA247" i="9"/>
  <c r="Z247" i="9"/>
  <c r="Y247" i="9"/>
  <c r="AA246" i="9"/>
  <c r="Z246" i="9"/>
  <c r="Y246" i="9"/>
  <c r="AA245" i="9"/>
  <c r="Z245" i="9"/>
  <c r="Y245" i="9"/>
  <c r="AA244" i="9"/>
  <c r="Z244" i="9"/>
  <c r="Y244" i="9"/>
  <c r="AA243" i="9"/>
  <c r="Z243" i="9"/>
  <c r="Y243" i="9"/>
  <c r="AA242" i="9"/>
  <c r="Z242" i="9"/>
  <c r="Y242" i="9"/>
  <c r="AA241" i="9"/>
  <c r="Z241" i="9"/>
  <c r="Y241" i="9"/>
  <c r="AA240" i="9"/>
  <c r="Z240" i="9"/>
  <c r="Y240" i="9"/>
  <c r="AA239" i="9"/>
  <c r="Z239" i="9"/>
  <c r="Y239" i="9"/>
  <c r="AA238" i="9"/>
  <c r="Z238" i="9"/>
  <c r="Y238" i="9"/>
  <c r="AA237" i="9"/>
  <c r="Z237" i="9"/>
  <c r="Y237" i="9"/>
  <c r="AA236" i="9"/>
  <c r="Z236" i="9"/>
  <c r="Y236" i="9"/>
  <c r="AA235" i="9"/>
  <c r="Z235" i="9"/>
  <c r="Y235" i="9"/>
  <c r="AA234" i="9"/>
  <c r="Z234" i="9"/>
  <c r="Y234" i="9"/>
  <c r="AA233" i="9"/>
  <c r="Z233" i="9"/>
  <c r="Y233" i="9"/>
  <c r="AA232" i="9"/>
  <c r="Z232" i="9"/>
  <c r="Y232" i="9"/>
  <c r="AA231" i="9"/>
  <c r="Z231" i="9"/>
  <c r="Y231" i="9"/>
  <c r="AA230" i="9"/>
  <c r="Z230" i="9"/>
  <c r="Y230" i="9"/>
  <c r="AA229" i="9"/>
  <c r="Z229" i="9"/>
  <c r="Y229" i="9"/>
  <c r="AA228" i="9"/>
  <c r="Z228" i="9"/>
  <c r="Y228" i="9"/>
  <c r="AA227" i="9"/>
  <c r="Z227" i="9"/>
  <c r="Y227" i="9"/>
  <c r="AA226" i="9"/>
  <c r="Z226" i="9"/>
  <c r="Y226" i="9"/>
  <c r="AA225" i="9"/>
  <c r="Z225" i="9"/>
  <c r="Y225" i="9"/>
  <c r="AA224" i="9"/>
  <c r="Z224" i="9"/>
  <c r="Y224" i="9"/>
  <c r="AA223" i="9"/>
  <c r="Z223" i="9"/>
  <c r="Y223" i="9"/>
  <c r="AA222" i="9"/>
  <c r="Z222" i="9"/>
  <c r="Y222" i="9"/>
  <c r="AA221" i="9"/>
  <c r="Z221" i="9"/>
  <c r="Y221" i="9"/>
  <c r="AA220" i="9"/>
  <c r="Z220" i="9"/>
  <c r="Y220" i="9"/>
  <c r="AA219" i="9"/>
  <c r="Z219" i="9"/>
  <c r="Y219" i="9"/>
  <c r="AA218" i="9"/>
  <c r="Z218" i="9"/>
  <c r="Y218" i="9"/>
  <c r="AA217" i="9"/>
  <c r="Z217" i="9"/>
  <c r="Y217" i="9"/>
  <c r="AA216" i="9"/>
  <c r="Z216" i="9"/>
  <c r="Y216" i="9"/>
  <c r="AA215" i="9"/>
  <c r="Z215" i="9"/>
  <c r="Y215" i="9"/>
  <c r="AA214" i="9"/>
  <c r="Z214" i="9"/>
  <c r="Y214" i="9"/>
  <c r="AA213" i="9"/>
  <c r="Z213" i="9"/>
  <c r="Y213" i="9"/>
  <c r="AA212" i="9"/>
  <c r="Z212" i="9"/>
  <c r="Y212" i="9"/>
  <c r="AA211" i="9"/>
  <c r="Z211" i="9"/>
  <c r="Y211" i="9"/>
  <c r="AA210" i="9"/>
  <c r="Z210" i="9"/>
  <c r="Y210" i="9"/>
  <c r="AA209" i="9"/>
  <c r="Z209" i="9"/>
  <c r="Y209" i="9"/>
  <c r="AA208" i="9"/>
  <c r="Z208" i="9"/>
  <c r="Y208" i="9"/>
  <c r="AA207" i="9"/>
  <c r="Z207" i="9"/>
  <c r="Y207" i="9"/>
  <c r="AA206" i="9"/>
  <c r="Z206" i="9"/>
  <c r="Y206" i="9"/>
  <c r="AA205" i="9"/>
  <c r="Z205" i="9"/>
  <c r="Y205" i="9"/>
  <c r="AA204" i="9"/>
  <c r="Z204" i="9"/>
  <c r="Y204" i="9"/>
  <c r="AA203" i="9"/>
  <c r="Z203" i="9"/>
  <c r="Y203" i="9"/>
  <c r="AA202" i="9"/>
  <c r="Z202" i="9"/>
  <c r="Y202" i="9"/>
  <c r="AA201" i="9"/>
  <c r="Z201" i="9"/>
  <c r="Y201" i="9"/>
  <c r="AA200" i="9"/>
  <c r="Z200" i="9"/>
  <c r="Y200" i="9"/>
  <c r="AA199" i="9"/>
  <c r="Z199" i="9"/>
  <c r="Y199" i="9"/>
  <c r="AA198" i="9"/>
  <c r="Z198" i="9"/>
  <c r="Y198" i="9"/>
  <c r="AA197" i="9"/>
  <c r="Z197" i="9"/>
  <c r="Y197" i="9"/>
  <c r="AA196" i="9"/>
  <c r="Z196" i="9"/>
  <c r="Y196" i="9"/>
  <c r="AA195" i="9"/>
  <c r="Z195" i="9"/>
  <c r="Y195" i="9"/>
  <c r="AA194" i="9"/>
  <c r="Z194" i="9"/>
  <c r="Y194" i="9"/>
  <c r="AA193" i="9"/>
  <c r="Z193" i="9"/>
  <c r="Y193" i="9"/>
  <c r="AA192" i="9"/>
  <c r="Z192" i="9"/>
  <c r="Y192" i="9"/>
  <c r="AA191" i="9"/>
  <c r="Z191" i="9"/>
  <c r="Y191" i="9"/>
  <c r="AA190" i="9"/>
  <c r="Z190" i="9"/>
  <c r="Y190" i="9"/>
  <c r="AA189" i="9"/>
  <c r="Z189" i="9"/>
  <c r="Y189" i="9"/>
  <c r="AA188" i="9"/>
  <c r="Z188" i="9"/>
  <c r="Y188" i="9"/>
  <c r="AA187" i="9"/>
  <c r="Z187" i="9"/>
  <c r="Y187" i="9"/>
  <c r="AA186" i="9"/>
  <c r="Z186" i="9"/>
  <c r="Y186" i="9"/>
  <c r="AA185" i="9"/>
  <c r="Z185" i="9"/>
  <c r="Y185" i="9"/>
  <c r="AA184" i="9"/>
  <c r="Z184" i="9"/>
  <c r="Y184" i="9"/>
  <c r="AA183" i="9"/>
  <c r="Z183" i="9"/>
  <c r="Y183" i="9"/>
  <c r="AA182" i="9"/>
  <c r="Z182" i="9"/>
  <c r="Y182" i="9"/>
  <c r="AA181" i="9"/>
  <c r="Z181" i="9"/>
  <c r="Y181" i="9"/>
  <c r="AA180" i="9"/>
  <c r="Z180" i="9"/>
  <c r="Y180" i="9"/>
  <c r="AA179" i="9"/>
  <c r="Z179" i="9"/>
  <c r="Y179" i="9"/>
  <c r="AA178" i="9"/>
  <c r="Z178" i="9"/>
  <c r="Y178" i="9"/>
  <c r="AA177" i="9"/>
  <c r="Z177" i="9"/>
  <c r="Y177" i="9"/>
  <c r="AA176" i="9"/>
  <c r="Z176" i="9"/>
  <c r="Y176" i="9"/>
  <c r="AA175" i="9"/>
  <c r="Z175" i="9"/>
  <c r="Y175" i="9"/>
  <c r="AA174" i="9"/>
  <c r="Z174" i="9"/>
  <c r="Y174" i="9"/>
  <c r="AA173" i="9"/>
  <c r="Z173" i="9"/>
  <c r="Y173" i="9"/>
  <c r="AA172" i="9"/>
  <c r="Z172" i="9"/>
  <c r="Y172" i="9"/>
  <c r="AA171" i="9"/>
  <c r="Z171" i="9"/>
  <c r="Y171" i="9"/>
  <c r="AA170" i="9"/>
  <c r="Z170" i="9"/>
  <c r="Y170" i="9"/>
  <c r="AA169" i="9"/>
  <c r="Z169" i="9"/>
  <c r="Y169" i="9"/>
  <c r="AA168" i="9"/>
  <c r="Z168" i="9"/>
  <c r="Y168" i="9"/>
  <c r="AA167" i="9"/>
  <c r="Z167" i="9"/>
  <c r="Y167" i="9"/>
  <c r="AA166" i="9"/>
  <c r="Z166" i="9"/>
  <c r="Y166" i="9"/>
  <c r="AA165" i="9"/>
  <c r="Z165" i="9"/>
  <c r="Y165" i="9"/>
  <c r="AA164" i="9"/>
  <c r="Z164" i="9"/>
  <c r="Y164" i="9"/>
  <c r="AA163" i="9"/>
  <c r="Z163" i="9"/>
  <c r="Y163" i="9"/>
  <c r="AA162" i="9"/>
  <c r="Z162" i="9"/>
  <c r="Y162" i="9"/>
  <c r="AA161" i="9"/>
  <c r="Z161" i="9"/>
  <c r="Y161" i="9"/>
  <c r="AA160" i="9"/>
  <c r="Z160" i="9"/>
  <c r="Y160" i="9"/>
  <c r="AA159" i="9"/>
  <c r="Z159" i="9"/>
  <c r="Y159" i="9"/>
  <c r="AA158" i="9"/>
  <c r="Z158" i="9"/>
  <c r="Y158" i="9"/>
  <c r="AA157" i="9"/>
  <c r="Z157" i="9"/>
  <c r="Y157" i="9"/>
  <c r="AA156" i="9"/>
  <c r="Z156" i="9"/>
  <c r="Y156" i="9"/>
  <c r="AA155" i="9"/>
  <c r="Z155" i="9"/>
  <c r="Y155" i="9"/>
  <c r="AA154" i="9"/>
  <c r="Z154" i="9"/>
  <c r="Y154" i="9"/>
  <c r="AA153" i="9"/>
  <c r="Z153" i="9"/>
  <c r="Y153" i="9"/>
  <c r="AA152" i="9"/>
  <c r="Z152" i="9"/>
  <c r="Y152" i="9"/>
  <c r="AA151" i="9"/>
  <c r="Z151" i="9"/>
  <c r="Y151" i="9"/>
  <c r="AA150" i="9"/>
  <c r="Z150" i="9"/>
  <c r="Y150" i="9"/>
  <c r="AA149" i="9"/>
  <c r="Z149" i="9"/>
  <c r="Y149" i="9"/>
  <c r="AA148" i="9"/>
  <c r="Z148" i="9"/>
  <c r="Y148" i="9"/>
  <c r="AA147" i="9"/>
  <c r="Z147" i="9"/>
  <c r="Y147" i="9"/>
  <c r="AA146" i="9"/>
  <c r="Z146" i="9"/>
  <c r="Y146" i="9"/>
  <c r="AA145" i="9"/>
  <c r="Z145" i="9"/>
  <c r="Y145" i="9"/>
  <c r="AA144" i="9"/>
  <c r="Z144" i="9"/>
  <c r="Y144" i="9"/>
  <c r="AA143" i="9"/>
  <c r="Z143" i="9"/>
  <c r="Y143" i="9"/>
  <c r="AA142" i="9"/>
  <c r="Z142" i="9"/>
  <c r="Y142" i="9"/>
  <c r="AA141" i="9"/>
  <c r="Z141" i="9"/>
  <c r="Y141" i="9"/>
  <c r="AA140" i="9"/>
  <c r="Z140" i="9"/>
  <c r="Y140" i="9"/>
  <c r="AA139" i="9"/>
  <c r="Z139" i="9"/>
  <c r="Y139" i="9"/>
  <c r="AA138" i="9"/>
  <c r="Z138" i="9"/>
  <c r="Y138" i="9"/>
  <c r="AA137" i="9"/>
  <c r="Z137" i="9"/>
  <c r="Y137" i="9"/>
  <c r="AA136" i="9"/>
  <c r="Z136" i="9"/>
  <c r="Y136" i="9"/>
  <c r="AA135" i="9"/>
  <c r="Z135" i="9"/>
  <c r="Y135" i="9"/>
  <c r="AA134" i="9"/>
  <c r="Z134" i="9"/>
  <c r="Y134" i="9"/>
  <c r="AA133" i="9"/>
  <c r="Z133" i="9"/>
  <c r="Y133" i="9"/>
  <c r="AA132" i="9"/>
  <c r="Z132" i="9"/>
  <c r="Y132" i="9"/>
  <c r="AA131" i="9"/>
  <c r="Z131" i="9"/>
  <c r="Y131" i="9"/>
  <c r="AA130" i="9"/>
  <c r="Z130" i="9"/>
  <c r="Y130" i="9"/>
  <c r="AA129" i="9"/>
  <c r="Z129" i="9"/>
  <c r="Y129" i="9"/>
  <c r="AA128" i="9"/>
  <c r="Z128" i="9"/>
  <c r="Y128" i="9"/>
  <c r="AA127" i="9"/>
  <c r="Z127" i="9"/>
  <c r="Y127" i="9"/>
  <c r="AA126" i="9"/>
  <c r="Z126" i="9"/>
  <c r="Y126" i="9"/>
  <c r="AA125" i="9"/>
  <c r="Z125" i="9"/>
  <c r="Y125" i="9"/>
  <c r="AA124" i="9"/>
  <c r="Z124" i="9"/>
  <c r="Y124" i="9"/>
  <c r="AA123" i="9"/>
  <c r="Z123" i="9"/>
  <c r="Y123" i="9"/>
  <c r="AA122" i="9"/>
  <c r="Z122" i="9"/>
  <c r="Y122" i="9"/>
  <c r="AA121" i="9"/>
  <c r="Z121" i="9"/>
  <c r="Y121" i="9"/>
  <c r="AA120" i="9"/>
  <c r="Z120" i="9"/>
  <c r="Y120" i="9"/>
  <c r="AA119" i="9"/>
  <c r="Z119" i="9"/>
  <c r="Y119" i="9"/>
  <c r="AA118" i="9"/>
  <c r="Z118" i="9"/>
  <c r="Y118" i="9"/>
  <c r="AA117" i="9"/>
  <c r="Z117" i="9"/>
  <c r="Y117" i="9"/>
  <c r="AA116" i="9"/>
  <c r="Z116" i="9"/>
  <c r="Y116" i="9"/>
  <c r="AA115" i="9"/>
  <c r="Z115" i="9"/>
  <c r="Y115" i="9"/>
  <c r="AA114" i="9"/>
  <c r="Z114" i="9"/>
  <c r="Y114" i="9"/>
  <c r="AA113" i="9"/>
  <c r="Z113" i="9"/>
  <c r="Y113" i="9"/>
  <c r="AA112" i="9"/>
  <c r="Z112" i="9"/>
  <c r="Y112" i="9"/>
  <c r="AA111" i="9"/>
  <c r="Z111" i="9"/>
  <c r="Y111" i="9"/>
  <c r="AA110" i="9"/>
  <c r="Z110" i="9"/>
  <c r="Y110" i="9"/>
  <c r="AA109" i="9"/>
  <c r="Z109" i="9"/>
  <c r="Y109" i="9"/>
  <c r="AA108" i="9"/>
  <c r="Z108" i="9"/>
  <c r="Y108" i="9"/>
  <c r="AA107" i="9"/>
  <c r="Z107" i="9"/>
  <c r="Y107" i="9"/>
  <c r="AA106" i="9"/>
  <c r="Z106" i="9"/>
  <c r="Y106" i="9"/>
  <c r="AA105" i="9"/>
  <c r="Z105" i="9"/>
  <c r="Y105" i="9"/>
  <c r="AA104" i="9"/>
  <c r="Z104" i="9"/>
  <c r="Y104" i="9"/>
  <c r="AA103" i="9"/>
  <c r="Z103" i="9"/>
  <c r="Y103" i="9"/>
  <c r="AA102" i="9"/>
  <c r="Z102" i="9"/>
  <c r="Y102" i="9"/>
  <c r="AA101" i="9"/>
  <c r="Z101" i="9"/>
  <c r="Y101" i="9"/>
  <c r="AA100" i="9"/>
  <c r="Z100" i="9"/>
  <c r="Y100" i="9"/>
  <c r="AA99" i="9"/>
  <c r="Z99" i="9"/>
  <c r="Y99" i="9"/>
  <c r="AA98" i="9"/>
  <c r="Z98" i="9"/>
  <c r="Y98" i="9"/>
  <c r="AA97" i="9"/>
  <c r="Z97" i="9"/>
  <c r="Y97" i="9"/>
  <c r="AA96" i="9"/>
  <c r="Z96" i="9"/>
  <c r="Y96" i="9"/>
  <c r="AA95" i="9"/>
  <c r="Z95" i="9"/>
  <c r="Y95" i="9"/>
  <c r="AA94" i="9"/>
  <c r="Z94" i="9"/>
  <c r="Y94" i="9"/>
  <c r="AA93" i="9"/>
  <c r="Z93" i="9"/>
  <c r="Y93" i="9"/>
  <c r="AA92" i="9"/>
  <c r="Z92" i="9"/>
  <c r="Y92" i="9"/>
  <c r="AA91" i="9"/>
  <c r="Z91" i="9"/>
  <c r="Y91" i="9"/>
  <c r="AA90" i="9"/>
  <c r="Z90" i="9"/>
  <c r="Y90" i="9"/>
  <c r="AA89" i="9"/>
  <c r="Z89" i="9"/>
  <c r="Y89" i="9"/>
  <c r="AA88" i="9"/>
  <c r="Z88" i="9"/>
  <c r="Y88" i="9"/>
  <c r="AA87" i="9"/>
  <c r="Z87" i="9"/>
  <c r="Y87" i="9"/>
  <c r="AA86" i="9"/>
  <c r="Z86" i="9"/>
  <c r="Y86" i="9"/>
  <c r="AA85" i="9"/>
  <c r="Z85" i="9"/>
  <c r="Y85" i="9"/>
  <c r="AA84" i="9"/>
  <c r="Z84" i="9"/>
  <c r="Y84" i="9"/>
  <c r="AA83" i="9"/>
  <c r="Z83" i="9"/>
  <c r="Y83" i="9"/>
  <c r="AA82" i="9"/>
  <c r="Z82" i="9"/>
  <c r="Y82" i="9"/>
  <c r="AA81" i="9"/>
  <c r="Z81" i="9"/>
  <c r="Y81" i="9"/>
  <c r="AA80" i="9"/>
  <c r="Z80" i="9"/>
  <c r="Y80" i="9"/>
  <c r="AA79" i="9"/>
  <c r="Z79" i="9"/>
  <c r="Y79" i="9"/>
  <c r="AA78" i="9"/>
  <c r="Z78" i="9"/>
  <c r="Y78" i="9"/>
  <c r="AA77" i="9"/>
  <c r="Z77" i="9"/>
  <c r="Y77" i="9"/>
  <c r="AA76" i="9"/>
  <c r="Z76" i="9"/>
  <c r="Y76" i="9"/>
  <c r="AA75" i="9"/>
  <c r="Z75" i="9"/>
  <c r="Y75" i="9"/>
  <c r="AA74" i="9"/>
  <c r="Z74" i="9"/>
  <c r="Y74" i="9"/>
  <c r="AA73" i="9"/>
  <c r="Z73" i="9"/>
  <c r="Y73" i="9"/>
  <c r="AA72" i="9"/>
  <c r="Z72" i="9"/>
  <c r="Y72" i="9"/>
  <c r="AA71" i="9"/>
  <c r="Z71" i="9"/>
  <c r="Y71" i="9"/>
  <c r="AA70" i="9"/>
  <c r="Z70" i="9"/>
  <c r="Y70" i="9"/>
  <c r="AA69" i="9"/>
  <c r="Z69" i="9"/>
  <c r="Y69" i="9"/>
  <c r="AA68" i="9"/>
  <c r="Z68" i="9"/>
  <c r="Y68" i="9"/>
  <c r="AA67" i="9"/>
  <c r="Z67" i="9"/>
  <c r="Y67" i="9"/>
  <c r="AA66" i="9"/>
  <c r="Z66" i="9"/>
  <c r="Y66" i="9"/>
  <c r="AA65" i="9"/>
  <c r="Z65" i="9"/>
  <c r="Y65" i="9"/>
  <c r="AA64" i="9"/>
  <c r="Z64" i="9"/>
  <c r="Y64" i="9"/>
  <c r="AA63" i="9"/>
  <c r="Z63" i="9"/>
  <c r="Y63" i="9"/>
  <c r="AA62" i="9"/>
  <c r="Z62" i="9"/>
  <c r="Y62" i="9"/>
  <c r="AA61" i="9"/>
  <c r="Z61" i="9"/>
  <c r="Y61" i="9"/>
  <c r="AA60" i="9"/>
  <c r="Z60" i="9"/>
  <c r="Y60" i="9"/>
  <c r="AA59" i="9"/>
  <c r="Z59" i="9"/>
  <c r="Y59" i="9"/>
  <c r="AA58" i="9"/>
  <c r="Z58" i="9"/>
  <c r="Y58" i="9"/>
  <c r="AA57" i="9"/>
  <c r="Z57" i="9"/>
  <c r="Y57" i="9"/>
  <c r="AA56" i="9"/>
  <c r="Z56" i="9"/>
  <c r="Y56" i="9"/>
  <c r="AA55" i="9"/>
  <c r="Z55" i="9"/>
  <c r="Y55" i="9"/>
  <c r="AA54" i="9"/>
  <c r="Z54" i="9"/>
  <c r="Y54" i="9"/>
  <c r="AA53" i="9"/>
  <c r="Z53" i="9"/>
  <c r="Y53" i="9"/>
  <c r="AA52" i="9"/>
  <c r="Z52" i="9"/>
  <c r="Y52" i="9"/>
  <c r="AA51" i="9"/>
  <c r="Z51" i="9"/>
  <c r="Y51" i="9"/>
  <c r="AA50" i="9"/>
  <c r="Z50" i="9"/>
  <c r="Y50" i="9"/>
  <c r="AA49" i="9"/>
  <c r="Z49" i="9"/>
  <c r="Y49" i="9"/>
  <c r="AA48" i="9"/>
  <c r="Z48" i="9"/>
  <c r="Y48" i="9"/>
  <c r="AA47" i="9"/>
  <c r="Z47" i="9"/>
  <c r="Y47" i="9"/>
  <c r="AA46" i="9"/>
  <c r="Z46" i="9"/>
  <c r="Y46" i="9"/>
  <c r="AA45" i="9"/>
  <c r="Z45" i="9"/>
  <c r="Y45" i="9"/>
  <c r="AA44" i="9"/>
  <c r="Z44" i="9"/>
  <c r="Y44" i="9"/>
  <c r="AA43" i="9"/>
  <c r="Z43" i="9"/>
  <c r="Y43" i="9"/>
  <c r="AA42" i="9"/>
  <c r="Z42" i="9"/>
  <c r="Y42" i="9"/>
  <c r="AA41" i="9"/>
  <c r="Z41" i="9"/>
  <c r="Y41" i="9"/>
  <c r="AA40" i="9"/>
  <c r="Z40" i="9"/>
  <c r="Y40" i="9"/>
  <c r="AA39" i="9"/>
  <c r="Z39" i="9"/>
  <c r="Y39" i="9"/>
  <c r="AA38" i="9"/>
  <c r="Z38" i="9"/>
  <c r="Y38" i="9"/>
  <c r="AA37" i="9"/>
  <c r="Z37" i="9"/>
  <c r="Y37" i="9"/>
  <c r="AA36" i="9"/>
  <c r="Z36" i="9"/>
  <c r="Y36" i="9"/>
  <c r="AA35" i="9"/>
  <c r="Z35" i="9"/>
  <c r="Y35" i="9"/>
  <c r="AA34" i="9"/>
  <c r="Z34" i="9"/>
  <c r="Y34" i="9"/>
  <c r="AA33" i="9"/>
  <c r="Z33" i="9"/>
  <c r="Y33" i="9"/>
  <c r="AA32" i="9"/>
  <c r="Z32" i="9"/>
  <c r="Y32" i="9"/>
  <c r="AA31" i="9"/>
  <c r="Z31" i="9"/>
  <c r="Y31" i="9"/>
  <c r="AA30" i="9"/>
  <c r="Z30" i="9"/>
  <c r="Y30" i="9"/>
  <c r="AA29" i="9"/>
  <c r="Z29" i="9"/>
  <c r="Y29" i="9"/>
  <c r="AA28" i="9"/>
  <c r="Z28" i="9"/>
  <c r="Y28" i="9"/>
  <c r="AA27" i="9"/>
  <c r="Z27" i="9"/>
  <c r="Y27" i="9"/>
  <c r="AA26" i="9"/>
  <c r="Z26" i="9"/>
  <c r="Y26" i="9"/>
  <c r="AA25" i="9"/>
  <c r="Z25" i="9"/>
  <c r="Y25" i="9"/>
  <c r="AA24" i="9"/>
  <c r="Z24" i="9"/>
  <c r="Y24" i="9"/>
  <c r="AA23" i="9"/>
  <c r="Z23" i="9"/>
  <c r="Y23" i="9"/>
  <c r="AA22" i="9"/>
  <c r="Z22" i="9"/>
  <c r="Y22" i="9"/>
  <c r="AA21" i="9"/>
  <c r="Z21" i="9"/>
  <c r="Y21" i="9"/>
  <c r="AA20" i="9"/>
  <c r="Z20" i="9"/>
  <c r="Y20" i="9"/>
  <c r="AA19" i="9"/>
  <c r="Z19" i="9"/>
  <c r="Y19" i="9"/>
  <c r="AA18" i="9"/>
  <c r="Z18" i="9"/>
  <c r="Y18" i="9"/>
  <c r="AA17" i="9"/>
  <c r="Z17" i="9"/>
  <c r="Y17" i="9"/>
  <c r="AA16" i="9"/>
  <c r="Z16" i="9"/>
  <c r="Y16" i="9"/>
  <c r="AA15" i="9"/>
  <c r="Z15" i="9"/>
  <c r="Y15" i="9"/>
  <c r="AA14" i="9"/>
  <c r="Z14" i="9"/>
  <c r="Y14" i="9"/>
  <c r="AA13" i="9"/>
  <c r="Z13" i="9"/>
  <c r="Y13" i="9"/>
  <c r="AA12" i="9"/>
  <c r="Z12" i="9"/>
  <c r="Y12" i="9"/>
  <c r="AA11" i="9"/>
  <c r="Z11" i="9"/>
  <c r="Y11" i="9"/>
  <c r="AA10" i="9"/>
  <c r="Z10" i="9"/>
  <c r="Y10" i="9"/>
  <c r="AA9" i="9"/>
  <c r="Z9" i="9"/>
  <c r="Y9" i="9"/>
  <c r="AA8" i="9"/>
  <c r="Z8" i="9"/>
  <c r="Y8" i="9"/>
  <c r="AA7" i="9"/>
  <c r="Z7" i="9"/>
  <c r="Y7" i="9"/>
  <c r="AE6" i="9"/>
  <c r="AA6" i="9"/>
  <c r="Z6" i="9"/>
  <c r="Y6" i="9"/>
  <c r="AE5" i="9"/>
  <c r="AA5" i="9"/>
  <c r="Z5" i="9"/>
  <c r="Y5" i="9"/>
  <c r="AE4" i="9"/>
  <c r="AA4" i="9"/>
  <c r="Z4" i="9"/>
  <c r="Y4" i="9"/>
  <c r="AA3" i="9"/>
  <c r="Z3" i="9"/>
  <c r="Y3" i="9"/>
  <c r="O300" i="2"/>
  <c r="R300" i="2"/>
  <c r="P300" i="2"/>
  <c r="O299" i="2"/>
  <c r="R299" i="2"/>
  <c r="P299" i="2"/>
  <c r="O298" i="2"/>
  <c r="R298" i="2"/>
  <c r="P298" i="2"/>
  <c r="O297" i="2"/>
  <c r="R297" i="2"/>
  <c r="P297" i="2"/>
  <c r="O296" i="2"/>
  <c r="R296" i="2"/>
  <c r="P296" i="2"/>
  <c r="O295" i="2"/>
  <c r="R295" i="2"/>
  <c r="P295" i="2"/>
  <c r="O294" i="2"/>
  <c r="R294" i="2"/>
  <c r="P294" i="2"/>
  <c r="O293" i="2"/>
  <c r="R293" i="2"/>
  <c r="P293" i="2"/>
  <c r="O292" i="2"/>
  <c r="R292" i="2"/>
  <c r="P292" i="2"/>
  <c r="O291" i="2"/>
  <c r="R291" i="2"/>
  <c r="P291" i="2"/>
  <c r="O290" i="2"/>
  <c r="R290" i="2"/>
  <c r="P290" i="2"/>
  <c r="O289" i="2"/>
  <c r="R289" i="2"/>
  <c r="P289" i="2"/>
  <c r="O288" i="2"/>
  <c r="R288" i="2"/>
  <c r="P288" i="2"/>
  <c r="O287" i="2"/>
  <c r="R287" i="2"/>
  <c r="P287" i="2"/>
  <c r="O286" i="2"/>
  <c r="R286" i="2"/>
  <c r="P286" i="2"/>
  <c r="O285" i="2"/>
  <c r="R285" i="2"/>
  <c r="P285" i="2"/>
  <c r="O284" i="2"/>
  <c r="R284" i="2"/>
  <c r="P284" i="2"/>
  <c r="O283" i="2"/>
  <c r="R283" i="2"/>
  <c r="P283" i="2"/>
  <c r="O282" i="2"/>
  <c r="R282" i="2"/>
  <c r="P282" i="2"/>
  <c r="O281" i="2"/>
  <c r="R281" i="2"/>
  <c r="P281" i="2"/>
  <c r="O280" i="2"/>
  <c r="R280" i="2"/>
  <c r="P280" i="2"/>
  <c r="O279" i="2"/>
  <c r="R279" i="2"/>
  <c r="P279" i="2"/>
  <c r="O278" i="2"/>
  <c r="R278" i="2"/>
  <c r="P278" i="2"/>
  <c r="O277" i="2"/>
  <c r="R277" i="2"/>
  <c r="P277" i="2"/>
  <c r="O276" i="2"/>
  <c r="R276" i="2"/>
  <c r="P276" i="2"/>
  <c r="O275" i="2"/>
  <c r="R275" i="2"/>
  <c r="P275" i="2"/>
  <c r="O274" i="2"/>
  <c r="R274" i="2"/>
  <c r="P274" i="2"/>
  <c r="O273" i="2"/>
  <c r="R273" i="2"/>
  <c r="P273" i="2"/>
  <c r="O272" i="2"/>
  <c r="R272" i="2"/>
  <c r="P272" i="2"/>
  <c r="O271" i="2"/>
  <c r="R271" i="2"/>
  <c r="P271" i="2"/>
  <c r="O270" i="2"/>
  <c r="R270" i="2"/>
  <c r="P270" i="2"/>
  <c r="O269" i="2"/>
  <c r="R269" i="2"/>
  <c r="P269" i="2"/>
  <c r="O268" i="2"/>
  <c r="R268" i="2"/>
  <c r="P268" i="2"/>
  <c r="O267" i="2"/>
  <c r="R267" i="2"/>
  <c r="P267" i="2"/>
  <c r="O266" i="2"/>
  <c r="R266" i="2"/>
  <c r="P266" i="2"/>
  <c r="O265" i="2"/>
  <c r="R265" i="2"/>
  <c r="P265" i="2"/>
  <c r="O264" i="2"/>
  <c r="R264" i="2"/>
  <c r="P264" i="2"/>
  <c r="O263" i="2"/>
  <c r="R263" i="2"/>
  <c r="P263" i="2"/>
  <c r="O262" i="2"/>
  <c r="R262" i="2"/>
  <c r="P262" i="2"/>
  <c r="O261" i="2"/>
  <c r="R261" i="2"/>
  <c r="P261" i="2"/>
  <c r="O260" i="2"/>
  <c r="R260" i="2"/>
  <c r="P260" i="2"/>
  <c r="O259" i="2"/>
  <c r="R259" i="2"/>
  <c r="P259" i="2"/>
  <c r="O258" i="2"/>
  <c r="R258" i="2"/>
  <c r="P258" i="2"/>
  <c r="O257" i="2"/>
  <c r="R257" i="2"/>
  <c r="P257" i="2"/>
  <c r="O256" i="2"/>
  <c r="R256" i="2"/>
  <c r="P256" i="2"/>
  <c r="O255" i="2"/>
  <c r="R255" i="2"/>
  <c r="P255" i="2"/>
  <c r="O254" i="2"/>
  <c r="R254" i="2"/>
  <c r="P254" i="2"/>
  <c r="O253" i="2"/>
  <c r="R253" i="2"/>
  <c r="P253" i="2"/>
  <c r="O252" i="2"/>
  <c r="R252" i="2"/>
  <c r="P252" i="2"/>
  <c r="O251" i="2"/>
  <c r="R251" i="2"/>
  <c r="P251" i="2"/>
  <c r="O250" i="2"/>
  <c r="R250" i="2"/>
  <c r="P250" i="2"/>
  <c r="O249" i="2"/>
  <c r="R249" i="2"/>
  <c r="P249" i="2"/>
  <c r="O248" i="2"/>
  <c r="R248" i="2"/>
  <c r="P248" i="2"/>
  <c r="O247" i="2"/>
  <c r="R247" i="2"/>
  <c r="P247" i="2"/>
  <c r="O246" i="2"/>
  <c r="R246" i="2"/>
  <c r="P246" i="2"/>
  <c r="O245" i="2"/>
  <c r="R245" i="2"/>
  <c r="P245" i="2"/>
  <c r="O244" i="2"/>
  <c r="R244" i="2"/>
  <c r="P244" i="2"/>
  <c r="O243" i="2"/>
  <c r="R243" i="2"/>
  <c r="P243" i="2"/>
  <c r="O242" i="2"/>
  <c r="R242" i="2"/>
  <c r="P242" i="2"/>
  <c r="O241" i="2"/>
  <c r="R241" i="2"/>
  <c r="P241" i="2"/>
  <c r="O240" i="2"/>
  <c r="R240" i="2"/>
  <c r="P240" i="2"/>
  <c r="O239" i="2"/>
  <c r="R239" i="2"/>
  <c r="P239" i="2"/>
  <c r="O238" i="2"/>
  <c r="R238" i="2"/>
  <c r="P238" i="2"/>
  <c r="O237" i="2"/>
  <c r="R237" i="2"/>
  <c r="P237" i="2"/>
  <c r="O236" i="2"/>
  <c r="R236" i="2"/>
  <c r="P236" i="2"/>
  <c r="O235" i="2"/>
  <c r="R235" i="2"/>
  <c r="P235" i="2"/>
  <c r="O234" i="2"/>
  <c r="R234" i="2"/>
  <c r="P234" i="2"/>
  <c r="O233" i="2"/>
  <c r="R233" i="2"/>
  <c r="P233" i="2"/>
  <c r="O232" i="2"/>
  <c r="R232" i="2"/>
  <c r="P232" i="2"/>
  <c r="O231" i="2"/>
  <c r="R231" i="2"/>
  <c r="P231" i="2"/>
  <c r="O230" i="2"/>
  <c r="R230" i="2"/>
  <c r="P230" i="2"/>
  <c r="O229" i="2"/>
  <c r="R229" i="2"/>
  <c r="P229" i="2"/>
  <c r="O228" i="2"/>
  <c r="R228" i="2"/>
  <c r="P228" i="2"/>
  <c r="O227" i="2"/>
  <c r="R227" i="2"/>
  <c r="P227" i="2"/>
  <c r="O226" i="2"/>
  <c r="R226" i="2"/>
  <c r="P226" i="2"/>
  <c r="O225" i="2"/>
  <c r="R225" i="2"/>
  <c r="P225" i="2"/>
  <c r="O224" i="2"/>
  <c r="R224" i="2"/>
  <c r="P224" i="2"/>
  <c r="O223" i="2"/>
  <c r="R223" i="2"/>
  <c r="P223" i="2"/>
  <c r="O222" i="2"/>
  <c r="R222" i="2"/>
  <c r="P222" i="2"/>
  <c r="O221" i="2"/>
  <c r="R221" i="2"/>
  <c r="P221" i="2"/>
  <c r="O220" i="2"/>
  <c r="R220" i="2"/>
  <c r="P220" i="2"/>
  <c r="O219" i="2"/>
  <c r="R219" i="2"/>
  <c r="P219" i="2"/>
  <c r="O218" i="2"/>
  <c r="R218" i="2"/>
  <c r="P218" i="2"/>
  <c r="O217" i="2"/>
  <c r="R217" i="2"/>
  <c r="P217" i="2"/>
  <c r="O216" i="2"/>
  <c r="R216" i="2"/>
  <c r="P216" i="2"/>
  <c r="O215" i="2"/>
  <c r="R215" i="2"/>
  <c r="P215" i="2"/>
  <c r="O214" i="2"/>
  <c r="R214" i="2"/>
  <c r="P214" i="2"/>
  <c r="O213" i="2"/>
  <c r="R213" i="2"/>
  <c r="P213" i="2"/>
  <c r="O212" i="2"/>
  <c r="R212" i="2"/>
  <c r="P212" i="2"/>
  <c r="O211" i="2"/>
  <c r="R211" i="2"/>
  <c r="P211" i="2"/>
  <c r="O210" i="2"/>
  <c r="R210" i="2"/>
  <c r="P210" i="2"/>
  <c r="O209" i="2"/>
  <c r="R209" i="2"/>
  <c r="P209" i="2"/>
  <c r="O208" i="2"/>
  <c r="R208" i="2"/>
  <c r="P208" i="2"/>
  <c r="O207" i="2"/>
  <c r="R207" i="2"/>
  <c r="P207" i="2"/>
  <c r="O206" i="2"/>
  <c r="R206" i="2"/>
  <c r="P206" i="2"/>
  <c r="O205" i="2"/>
  <c r="R205" i="2"/>
  <c r="P205" i="2"/>
  <c r="O204" i="2"/>
  <c r="R204" i="2"/>
  <c r="P204" i="2"/>
  <c r="O203" i="2"/>
  <c r="R203" i="2"/>
  <c r="P203" i="2"/>
  <c r="O202" i="2"/>
  <c r="R202" i="2"/>
  <c r="P202" i="2"/>
  <c r="O201" i="2"/>
  <c r="R201" i="2"/>
  <c r="P201" i="2"/>
  <c r="O200" i="2"/>
  <c r="R200" i="2"/>
  <c r="P200" i="2"/>
  <c r="O199" i="2"/>
  <c r="R199" i="2"/>
  <c r="P199" i="2"/>
  <c r="O198" i="2"/>
  <c r="R198" i="2"/>
  <c r="P198" i="2"/>
  <c r="O197" i="2"/>
  <c r="R197" i="2"/>
  <c r="P197" i="2"/>
  <c r="O196" i="2"/>
  <c r="R196" i="2"/>
  <c r="P196" i="2"/>
  <c r="O195" i="2"/>
  <c r="R195" i="2"/>
  <c r="P195" i="2"/>
  <c r="O194" i="2"/>
  <c r="R194" i="2"/>
  <c r="P194" i="2"/>
  <c r="O193" i="2"/>
  <c r="R193" i="2"/>
  <c r="P193" i="2"/>
  <c r="O192" i="2"/>
  <c r="R192" i="2"/>
  <c r="P192" i="2"/>
  <c r="O191" i="2"/>
  <c r="R191" i="2"/>
  <c r="P191" i="2"/>
  <c r="O190" i="2"/>
  <c r="R190" i="2"/>
  <c r="P190" i="2"/>
  <c r="O189" i="2"/>
  <c r="R189" i="2"/>
  <c r="P189" i="2"/>
  <c r="O188" i="2"/>
  <c r="R188" i="2"/>
  <c r="P188" i="2"/>
  <c r="O187" i="2"/>
  <c r="R187" i="2"/>
  <c r="P187" i="2"/>
  <c r="O186" i="2"/>
  <c r="R186" i="2"/>
  <c r="P186" i="2"/>
  <c r="O185" i="2"/>
  <c r="R185" i="2"/>
  <c r="P185" i="2"/>
  <c r="O184" i="2"/>
  <c r="R184" i="2"/>
  <c r="P184" i="2"/>
  <c r="O183" i="2"/>
  <c r="R183" i="2"/>
  <c r="P183" i="2"/>
  <c r="O182" i="2"/>
  <c r="R182" i="2"/>
  <c r="P182" i="2"/>
  <c r="O181" i="2"/>
  <c r="R181" i="2"/>
  <c r="P181" i="2"/>
  <c r="O180" i="2"/>
  <c r="R180" i="2"/>
  <c r="P180" i="2"/>
  <c r="O179" i="2"/>
  <c r="R179" i="2"/>
  <c r="P179" i="2"/>
  <c r="O178" i="2"/>
  <c r="R178" i="2"/>
  <c r="P178" i="2"/>
  <c r="O177" i="2"/>
  <c r="R177" i="2"/>
  <c r="P177" i="2"/>
  <c r="O176" i="2"/>
  <c r="R176" i="2"/>
  <c r="P176" i="2"/>
  <c r="O175" i="2"/>
  <c r="R175" i="2"/>
  <c r="P175" i="2"/>
  <c r="O174" i="2"/>
  <c r="R174" i="2"/>
  <c r="P174" i="2"/>
  <c r="O173" i="2"/>
  <c r="R173" i="2"/>
  <c r="P173" i="2"/>
  <c r="O172" i="2"/>
  <c r="R172" i="2"/>
  <c r="P172" i="2"/>
  <c r="O171" i="2"/>
  <c r="R171" i="2"/>
  <c r="P171" i="2"/>
  <c r="O170" i="2"/>
  <c r="R170" i="2"/>
  <c r="P170" i="2"/>
  <c r="O169" i="2"/>
  <c r="R169" i="2"/>
  <c r="P169" i="2"/>
  <c r="O168" i="2"/>
  <c r="R168" i="2"/>
  <c r="P168" i="2"/>
  <c r="O167" i="2"/>
  <c r="R167" i="2"/>
  <c r="P167" i="2"/>
  <c r="O166" i="2"/>
  <c r="R166" i="2"/>
  <c r="P166" i="2"/>
  <c r="O165" i="2"/>
  <c r="R165" i="2"/>
  <c r="P165" i="2"/>
  <c r="O164" i="2"/>
  <c r="R164" i="2"/>
  <c r="P164" i="2"/>
  <c r="O163" i="2"/>
  <c r="R163" i="2"/>
  <c r="P163" i="2"/>
  <c r="O162" i="2"/>
  <c r="R162" i="2"/>
  <c r="P162" i="2"/>
  <c r="O161" i="2"/>
  <c r="R161" i="2"/>
  <c r="P161" i="2"/>
  <c r="O160" i="2"/>
  <c r="R160" i="2"/>
  <c r="P160" i="2"/>
  <c r="O159" i="2"/>
  <c r="R159" i="2"/>
  <c r="P159" i="2"/>
  <c r="O158" i="2"/>
  <c r="R158" i="2"/>
  <c r="P158" i="2"/>
  <c r="O157" i="2"/>
  <c r="R157" i="2"/>
  <c r="P157" i="2"/>
  <c r="O156" i="2"/>
  <c r="R156" i="2"/>
  <c r="P156" i="2"/>
  <c r="O155" i="2"/>
  <c r="R155" i="2"/>
  <c r="P155" i="2"/>
  <c r="O154" i="2"/>
  <c r="R154" i="2"/>
  <c r="P154" i="2"/>
  <c r="O153" i="2"/>
  <c r="R153" i="2"/>
  <c r="P153" i="2"/>
  <c r="O152" i="2"/>
  <c r="R152" i="2"/>
  <c r="P152" i="2"/>
  <c r="O151" i="2"/>
  <c r="R151" i="2"/>
  <c r="P151" i="2"/>
  <c r="O150" i="2"/>
  <c r="R150" i="2"/>
  <c r="P150" i="2"/>
  <c r="R149" i="2"/>
  <c r="P149" i="2"/>
  <c r="R148" i="2"/>
  <c r="P148" i="2"/>
  <c r="O147" i="2"/>
  <c r="R147" i="2"/>
  <c r="P147" i="2"/>
  <c r="O146" i="2"/>
  <c r="R146" i="2"/>
  <c r="P146" i="2"/>
  <c r="O145" i="2"/>
  <c r="R145" i="2"/>
  <c r="P145" i="2"/>
  <c r="O144" i="2"/>
  <c r="R144" i="2"/>
  <c r="P144" i="2"/>
  <c r="O143" i="2"/>
  <c r="R143" i="2"/>
  <c r="P143" i="2"/>
  <c r="R142" i="2"/>
  <c r="P142" i="2"/>
  <c r="O142" i="2" s="1"/>
  <c r="R141" i="2"/>
  <c r="P141" i="2"/>
  <c r="O141" i="2" s="1"/>
  <c r="R140" i="2"/>
  <c r="P140" i="2"/>
  <c r="O140" i="2" s="1"/>
  <c r="R139" i="2"/>
  <c r="P139" i="2"/>
  <c r="O139" i="2" s="1"/>
  <c r="R138" i="2"/>
  <c r="P138" i="2"/>
  <c r="O138" i="2" s="1"/>
  <c r="R137" i="2"/>
  <c r="P137" i="2"/>
  <c r="O137" i="2" s="1"/>
  <c r="R136" i="2"/>
  <c r="P136" i="2"/>
  <c r="O136" i="2" s="1"/>
  <c r="R135" i="2"/>
  <c r="P135" i="2"/>
  <c r="O135" i="2" s="1"/>
  <c r="R134" i="2"/>
  <c r="P134" i="2"/>
  <c r="O134" i="2" s="1"/>
  <c r="R133" i="2"/>
  <c r="P133" i="2"/>
  <c r="O133" i="2" s="1"/>
  <c r="R132" i="2"/>
  <c r="P132" i="2"/>
  <c r="O132" i="2" s="1"/>
  <c r="R131" i="2"/>
  <c r="P131" i="2"/>
  <c r="O131" i="2" s="1"/>
  <c r="R130" i="2"/>
  <c r="P130" i="2"/>
  <c r="O130" i="2" s="1"/>
  <c r="R129" i="2"/>
  <c r="P129" i="2"/>
  <c r="O129" i="2" s="1"/>
  <c r="R128" i="2"/>
  <c r="P128" i="2"/>
  <c r="O128" i="2" s="1"/>
  <c r="R127" i="2"/>
  <c r="P127" i="2"/>
  <c r="O127" i="2" s="1"/>
  <c r="R126" i="2"/>
  <c r="P126" i="2"/>
  <c r="O126" i="2" s="1"/>
  <c r="R125" i="2"/>
  <c r="P125" i="2"/>
  <c r="O125" i="2" s="1"/>
  <c r="R124" i="2"/>
  <c r="P124" i="2"/>
  <c r="O124" i="2" s="1"/>
  <c r="R123" i="2"/>
  <c r="P123" i="2"/>
  <c r="O123" i="2" s="1"/>
  <c r="R122" i="2"/>
  <c r="P122" i="2"/>
  <c r="O122" i="2" s="1"/>
  <c r="R121" i="2"/>
  <c r="P121" i="2"/>
  <c r="O121" i="2" s="1"/>
  <c r="R120" i="2"/>
  <c r="P120" i="2"/>
  <c r="O120" i="2" s="1"/>
  <c r="R119" i="2"/>
  <c r="P119" i="2"/>
  <c r="O119" i="2" s="1"/>
  <c r="R118" i="2"/>
  <c r="P118" i="2"/>
  <c r="O118" i="2" s="1"/>
  <c r="R117" i="2"/>
  <c r="P117" i="2"/>
  <c r="O117" i="2" s="1"/>
  <c r="R116" i="2"/>
  <c r="P116" i="2"/>
  <c r="O116" i="2" s="1"/>
  <c r="R115" i="2"/>
  <c r="P115" i="2"/>
  <c r="O115" i="2" s="1"/>
  <c r="R114" i="2"/>
  <c r="P114" i="2"/>
  <c r="O114" i="2" s="1"/>
  <c r="R113" i="2"/>
  <c r="P113" i="2"/>
  <c r="O113" i="2" s="1"/>
  <c r="R112" i="2"/>
  <c r="P112" i="2"/>
  <c r="O112" i="2" s="1"/>
  <c r="R111" i="2"/>
  <c r="P111" i="2"/>
  <c r="O111" i="2" s="1"/>
  <c r="R110" i="2"/>
  <c r="P110" i="2"/>
  <c r="O110" i="2" s="1"/>
  <c r="R109" i="2"/>
  <c r="P109" i="2"/>
  <c r="O109" i="2" s="1"/>
  <c r="R108" i="2"/>
  <c r="P108" i="2"/>
  <c r="O108" i="2" s="1"/>
  <c r="R107" i="2"/>
  <c r="P107" i="2"/>
  <c r="R106" i="2"/>
  <c r="P106" i="2"/>
  <c r="R105" i="2"/>
  <c r="P105" i="2"/>
  <c r="R104" i="2"/>
  <c r="P104" i="2"/>
  <c r="R103" i="2"/>
  <c r="P103" i="2"/>
  <c r="R102" i="2"/>
  <c r="P102" i="2"/>
  <c r="R101" i="2"/>
  <c r="P101" i="2"/>
  <c r="R100" i="2"/>
  <c r="P100" i="2"/>
  <c r="R99" i="2"/>
  <c r="P99" i="2"/>
  <c r="R98" i="2"/>
  <c r="P98" i="2"/>
  <c r="R97" i="2"/>
  <c r="P97" i="2"/>
  <c r="R96" i="2"/>
  <c r="P96" i="2"/>
  <c r="R95" i="2"/>
  <c r="P95" i="2"/>
  <c r="R94" i="2"/>
  <c r="P94" i="2"/>
  <c r="R93" i="2"/>
  <c r="P93" i="2"/>
  <c r="R92" i="2"/>
  <c r="P92" i="2"/>
  <c r="R91" i="2"/>
  <c r="P91" i="2"/>
  <c r="R90" i="2"/>
  <c r="P90" i="2"/>
  <c r="R89" i="2"/>
  <c r="P89" i="2"/>
  <c r="R88" i="2"/>
  <c r="P88" i="2"/>
  <c r="R87" i="2"/>
  <c r="P87" i="2"/>
  <c r="R86" i="2"/>
  <c r="P86" i="2"/>
  <c r="R85" i="2"/>
  <c r="P85" i="2"/>
  <c r="R84" i="2"/>
  <c r="P84" i="2"/>
  <c r="R83" i="2"/>
  <c r="P83" i="2"/>
  <c r="R82" i="2"/>
  <c r="P82" i="2"/>
  <c r="R81" i="2"/>
  <c r="P81" i="2"/>
  <c r="R80" i="2"/>
  <c r="P80" i="2"/>
  <c r="R79" i="2"/>
  <c r="P79" i="2"/>
  <c r="R78" i="2"/>
  <c r="P78" i="2"/>
  <c r="R77" i="2"/>
  <c r="P77" i="2"/>
  <c r="R76" i="2"/>
  <c r="P76" i="2"/>
  <c r="R75" i="2"/>
  <c r="P75" i="2"/>
  <c r="R74" i="2"/>
  <c r="P74" i="2"/>
  <c r="R73" i="2"/>
  <c r="P73" i="2"/>
  <c r="R72" i="2"/>
  <c r="P72" i="2"/>
  <c r="R71" i="2"/>
  <c r="P71" i="2"/>
  <c r="R70" i="2"/>
  <c r="P70" i="2"/>
  <c r="R69" i="2"/>
  <c r="P69" i="2"/>
  <c r="R68" i="2"/>
  <c r="P68" i="2"/>
  <c r="R67" i="2"/>
  <c r="P67" i="2"/>
  <c r="R66" i="2"/>
  <c r="P66" i="2"/>
  <c r="R65" i="2"/>
  <c r="P65" i="2"/>
  <c r="R64" i="2"/>
  <c r="P64" i="2"/>
  <c r="R63" i="2"/>
  <c r="P63" i="2"/>
  <c r="R62" i="2"/>
  <c r="P62" i="2"/>
  <c r="R61" i="2"/>
  <c r="P61" i="2"/>
  <c r="R60" i="2"/>
  <c r="P60" i="2"/>
  <c r="R59" i="2"/>
  <c r="P59" i="2"/>
  <c r="R58" i="2"/>
  <c r="P58" i="2"/>
  <c r="R57" i="2"/>
  <c r="P57" i="2"/>
  <c r="R56" i="2"/>
  <c r="P56" i="2"/>
  <c r="R55" i="2"/>
  <c r="P55" i="2"/>
  <c r="R54" i="2"/>
  <c r="P54" i="2"/>
  <c r="R53" i="2"/>
  <c r="P53" i="2"/>
  <c r="R52" i="2"/>
  <c r="P52" i="2"/>
  <c r="R51" i="2"/>
  <c r="P51" i="2"/>
  <c r="R50" i="2"/>
  <c r="R49" i="2"/>
  <c r="P49" i="2"/>
  <c r="R48" i="2"/>
  <c r="P48" i="2"/>
  <c r="R47" i="2"/>
  <c r="P47" i="2"/>
  <c r="R46" i="2"/>
  <c r="P46" i="2"/>
  <c r="R45" i="2"/>
  <c r="P45" i="2"/>
  <c r="R44" i="2"/>
  <c r="P44" i="2"/>
  <c r="R43" i="2"/>
  <c r="P43" i="2"/>
  <c r="R42" i="2"/>
  <c r="P42" i="2"/>
  <c r="R41" i="2"/>
  <c r="P41" i="2"/>
  <c r="R40" i="2"/>
  <c r="P40" i="2"/>
  <c r="R39" i="2"/>
  <c r="P39" i="2"/>
  <c r="R38" i="2"/>
  <c r="P38" i="2"/>
  <c r="R37" i="2"/>
  <c r="P37" i="2"/>
  <c r="R36" i="2"/>
  <c r="P36" i="2"/>
  <c r="R35" i="2"/>
  <c r="P35" i="2"/>
  <c r="R34" i="2"/>
  <c r="P34" i="2"/>
  <c r="R33" i="2"/>
  <c r="P33" i="2"/>
  <c r="R32" i="2"/>
  <c r="P32" i="2"/>
  <c r="R31" i="2"/>
  <c r="P31" i="2"/>
  <c r="R30" i="2"/>
  <c r="P30" i="2"/>
  <c r="R29" i="2"/>
  <c r="P29" i="2"/>
  <c r="R28" i="2"/>
  <c r="P28" i="2"/>
  <c r="R27" i="2"/>
  <c r="P27" i="2"/>
  <c r="R26" i="2"/>
  <c r="P26" i="2"/>
  <c r="R25" i="2"/>
  <c r="P25" i="2"/>
  <c r="R24" i="2"/>
  <c r="P24" i="2"/>
  <c r="R23" i="2"/>
  <c r="P23" i="2"/>
  <c r="R22" i="2"/>
  <c r="P22" i="2"/>
  <c r="R21" i="2"/>
  <c r="P21" i="2"/>
  <c r="R20" i="2"/>
  <c r="P20" i="2"/>
  <c r="R19" i="2"/>
  <c r="P19" i="2"/>
  <c r="R18" i="2"/>
  <c r="P18" i="2"/>
  <c r="R17" i="2"/>
  <c r="P17" i="2"/>
  <c r="R16" i="2"/>
  <c r="P16" i="2"/>
  <c r="R15" i="2"/>
  <c r="P15" i="2"/>
  <c r="R14" i="2"/>
  <c r="P14" i="2"/>
  <c r="R13" i="2"/>
  <c r="P13" i="2"/>
  <c r="R12" i="2"/>
  <c r="P12" i="2"/>
  <c r="R11" i="2"/>
  <c r="P11" i="2"/>
  <c r="R10" i="2"/>
  <c r="P10" i="2"/>
  <c r="R9" i="2"/>
  <c r="P9" i="2"/>
  <c r="R8" i="2"/>
  <c r="P8" i="2"/>
  <c r="R7" i="2"/>
  <c r="P7" i="2"/>
  <c r="R6" i="2"/>
  <c r="P6" i="2"/>
  <c r="AB6" i="3" s="1"/>
  <c r="R5" i="2"/>
  <c r="P5" i="2"/>
  <c r="R4" i="2"/>
  <c r="AD4" i="3" s="1"/>
  <c r="P4" i="2"/>
  <c r="AB4" i="3" s="1"/>
  <c r="AC2" i="9"/>
  <c r="AG2" i="9" s="1"/>
  <c r="AB191" i="9" l="1"/>
  <c r="AB191" i="3"/>
  <c r="AB193" i="9"/>
  <c r="AB193" i="3"/>
  <c r="AB195" i="9"/>
  <c r="AB195" i="3"/>
  <c r="AB197" i="9"/>
  <c r="AB197" i="3"/>
  <c r="AB199" i="9"/>
  <c r="AB199" i="3"/>
  <c r="AB201" i="9"/>
  <c r="AB201" i="3"/>
  <c r="AB203" i="9"/>
  <c r="AB203" i="3"/>
  <c r="AB205" i="9"/>
  <c r="AB205" i="3"/>
  <c r="AB207" i="9"/>
  <c r="AB207" i="3"/>
  <c r="AB209" i="9"/>
  <c r="AB209" i="3"/>
  <c r="AB211" i="9"/>
  <c r="AB211" i="3"/>
  <c r="AB213" i="9"/>
  <c r="AB213" i="3"/>
  <c r="AB215" i="9"/>
  <c r="AB215" i="3"/>
  <c r="AB217" i="9"/>
  <c r="AB217" i="3"/>
  <c r="AB219" i="9"/>
  <c r="AB219" i="3"/>
  <c r="AB221" i="9"/>
  <c r="AB221" i="3"/>
  <c r="AB223" i="9"/>
  <c r="AB223" i="3"/>
  <c r="AB225" i="9"/>
  <c r="AB225" i="3"/>
  <c r="AB227" i="9"/>
  <c r="AB227" i="3"/>
  <c r="AB230" i="9"/>
  <c r="AB230" i="3"/>
  <c r="AB235" i="9"/>
  <c r="AB235" i="3"/>
  <c r="AB236" i="9"/>
  <c r="AB236" i="3"/>
  <c r="AB237" i="9"/>
  <c r="AB237" i="3"/>
  <c r="AB238" i="9"/>
  <c r="AB238" i="3"/>
  <c r="AB240" i="9"/>
  <c r="AB240" i="3"/>
  <c r="AB242" i="9"/>
  <c r="AB242" i="3"/>
  <c r="AB244" i="9"/>
  <c r="AB244" i="3"/>
  <c r="AB246" i="9"/>
  <c r="AB246" i="3"/>
  <c r="AB248" i="9"/>
  <c r="AB248" i="3"/>
  <c r="AB250" i="9"/>
  <c r="AB250" i="3"/>
  <c r="AB252" i="9"/>
  <c r="AB252" i="3"/>
  <c r="AB254" i="9"/>
  <c r="AB254" i="3"/>
  <c r="AB256" i="9"/>
  <c r="AB256" i="3"/>
  <c r="AB258" i="9"/>
  <c r="AB258" i="3"/>
  <c r="AB260" i="9"/>
  <c r="AB260" i="3"/>
  <c r="AB262" i="9"/>
  <c r="AB262" i="3"/>
  <c r="AB264" i="9"/>
  <c r="AB264" i="3"/>
  <c r="AB266" i="9"/>
  <c r="AB266" i="3"/>
  <c r="AB268" i="9"/>
  <c r="AB268" i="3"/>
  <c r="AB270" i="9"/>
  <c r="AB270" i="3"/>
  <c r="AB272" i="9"/>
  <c r="AB272" i="3"/>
  <c r="AB274" i="9"/>
  <c r="AB274" i="3"/>
  <c r="AB276" i="9"/>
  <c r="AB276" i="3"/>
  <c r="AB278" i="9"/>
  <c r="AB278" i="3"/>
  <c r="AB280" i="9"/>
  <c r="AB280" i="3"/>
  <c r="AB281" i="9"/>
  <c r="AB281" i="3"/>
  <c r="AB283" i="9"/>
  <c r="AB283" i="3"/>
  <c r="AB284" i="9"/>
  <c r="AB284" i="3"/>
  <c r="AB286" i="9"/>
  <c r="AB286" i="3"/>
  <c r="AB288" i="9"/>
  <c r="AB288" i="3"/>
  <c r="AB290" i="9"/>
  <c r="AB290" i="3"/>
  <c r="AB292" i="9"/>
  <c r="AB292" i="3"/>
  <c r="AB294" i="9"/>
  <c r="AB294" i="3"/>
  <c r="AB296" i="9"/>
  <c r="AB296" i="3"/>
  <c r="AB298" i="9"/>
  <c r="AB298" i="3"/>
  <c r="AB300" i="9"/>
  <c r="AB300" i="3"/>
  <c r="AC191" i="9"/>
  <c r="AC191" i="3"/>
  <c r="AC193" i="9"/>
  <c r="AC193" i="3"/>
  <c r="AC195" i="9"/>
  <c r="AC195" i="3"/>
  <c r="AC197" i="9"/>
  <c r="AC197" i="3"/>
  <c r="AC199" i="9"/>
  <c r="AC199" i="3"/>
  <c r="AC201" i="9"/>
  <c r="AC201" i="3"/>
  <c r="AC203" i="9"/>
  <c r="AC203" i="3"/>
  <c r="AC205" i="9"/>
  <c r="AC205" i="3"/>
  <c r="AC207" i="9"/>
  <c r="AC207" i="3"/>
  <c r="AC209" i="9"/>
  <c r="AC209" i="3"/>
  <c r="AC211" i="9"/>
  <c r="AC211" i="3"/>
  <c r="AC213" i="9"/>
  <c r="AC213" i="3"/>
  <c r="AC215" i="9"/>
  <c r="AC215" i="3"/>
  <c r="AC217" i="9"/>
  <c r="AC217" i="3"/>
  <c r="AC219" i="9"/>
  <c r="AC219" i="3"/>
  <c r="AC221" i="9"/>
  <c r="AC221" i="3"/>
  <c r="AC223" i="9"/>
  <c r="AC223" i="3"/>
  <c r="AC225" i="9"/>
  <c r="AC225" i="3"/>
  <c r="AC227" i="9"/>
  <c r="AC227" i="3"/>
  <c r="AC229" i="9"/>
  <c r="AC229" i="3"/>
  <c r="AC231" i="9"/>
  <c r="AC231" i="3"/>
  <c r="AC233" i="9"/>
  <c r="AC233" i="3"/>
  <c r="AC235" i="9"/>
  <c r="AC235" i="3"/>
  <c r="AC237" i="9"/>
  <c r="AC237" i="3"/>
  <c r="AC239" i="9"/>
  <c r="AC239" i="3"/>
  <c r="AC241" i="9"/>
  <c r="AC241" i="3"/>
  <c r="AC243" i="9"/>
  <c r="AC243" i="3"/>
  <c r="AC245" i="9"/>
  <c r="AC245" i="3"/>
  <c r="AC247" i="9"/>
  <c r="AC247" i="3"/>
  <c r="AC249" i="9"/>
  <c r="AC249" i="3"/>
  <c r="AC251" i="9"/>
  <c r="AC251" i="3"/>
  <c r="AC253" i="9"/>
  <c r="AC253" i="3"/>
  <c r="AC255" i="9"/>
  <c r="AC255" i="3"/>
  <c r="AC257" i="9"/>
  <c r="AC257" i="3"/>
  <c r="AC259" i="9"/>
  <c r="AC259" i="3"/>
  <c r="AC261" i="9"/>
  <c r="AC261" i="3"/>
  <c r="AC263" i="9"/>
  <c r="AC263" i="3"/>
  <c r="AC265" i="9"/>
  <c r="AC265" i="3"/>
  <c r="AC267" i="9"/>
  <c r="AC267" i="3"/>
  <c r="AC269" i="9"/>
  <c r="AC269" i="3"/>
  <c r="AC271" i="9"/>
  <c r="AC271" i="3"/>
  <c r="AC273" i="9"/>
  <c r="AC273" i="3"/>
  <c r="AC275" i="9"/>
  <c r="AC275" i="3"/>
  <c r="AC277" i="9"/>
  <c r="AC277" i="3"/>
  <c r="AC279" i="9"/>
  <c r="AC279" i="3"/>
  <c r="AC281" i="9"/>
  <c r="AC281" i="3"/>
  <c r="AC283" i="9"/>
  <c r="AC283" i="3"/>
  <c r="AC285" i="9"/>
  <c r="AC285" i="3"/>
  <c r="AC287" i="9"/>
  <c r="AC287" i="3"/>
  <c r="AC289" i="9"/>
  <c r="AC289" i="3"/>
  <c r="AC291" i="9"/>
  <c r="AC291" i="3"/>
  <c r="AC293" i="9"/>
  <c r="AC293" i="3"/>
  <c r="AC295" i="9"/>
  <c r="AC295" i="3"/>
  <c r="AC297" i="9"/>
  <c r="AC297" i="3"/>
  <c r="AC299" i="9"/>
  <c r="AC299" i="3"/>
  <c r="AD190" i="9"/>
  <c r="AD190" i="3"/>
  <c r="AD192" i="9"/>
  <c r="AD192" i="3"/>
  <c r="AD194" i="9"/>
  <c r="AD194" i="3"/>
  <c r="AD196" i="9"/>
  <c r="AD196" i="3"/>
  <c r="AD198" i="9"/>
  <c r="AD198" i="3"/>
  <c r="AD200" i="9"/>
  <c r="AD200" i="3"/>
  <c r="AD202" i="9"/>
  <c r="AD202" i="3"/>
  <c r="AD204" i="9"/>
  <c r="AD204" i="3"/>
  <c r="AD206" i="9"/>
  <c r="AD206" i="3"/>
  <c r="AD208" i="9"/>
  <c r="AD208" i="3"/>
  <c r="AD209" i="9"/>
  <c r="AD209" i="3"/>
  <c r="AD210" i="9"/>
  <c r="AD210" i="3"/>
  <c r="AD211" i="9"/>
  <c r="AD211" i="3"/>
  <c r="AD212" i="9"/>
  <c r="AD212" i="3"/>
  <c r="AD213" i="9"/>
  <c r="AD213" i="3"/>
  <c r="AD214" i="9"/>
  <c r="AD214" i="3"/>
  <c r="AD215" i="9"/>
  <c r="AD215" i="3"/>
  <c r="AD217" i="9"/>
  <c r="AD217" i="3"/>
  <c r="AD218" i="9"/>
  <c r="AD218" i="3"/>
  <c r="AD219" i="9"/>
  <c r="AD219" i="3"/>
  <c r="AD220" i="9"/>
  <c r="AD220" i="3"/>
  <c r="AD221" i="9"/>
  <c r="AD221" i="3"/>
  <c r="AD222" i="9"/>
  <c r="AD222" i="3"/>
  <c r="AD223" i="9"/>
  <c r="AD223" i="3"/>
  <c r="AD224" i="9"/>
  <c r="AD224" i="3"/>
  <c r="AD225" i="9"/>
  <c r="AD225" i="3"/>
  <c r="AD226" i="9"/>
  <c r="AD226" i="3"/>
  <c r="AD227" i="9"/>
  <c r="AD227" i="3"/>
  <c r="AD228" i="9"/>
  <c r="AD228" i="3"/>
  <c r="AD229" i="9"/>
  <c r="AD229" i="3"/>
  <c r="AD230" i="9"/>
  <c r="AD230" i="3"/>
  <c r="AD231" i="9"/>
  <c r="AD231" i="3"/>
  <c r="AD232" i="9"/>
  <c r="AD232" i="3"/>
  <c r="AD233" i="9"/>
  <c r="AD233" i="3"/>
  <c r="AD234" i="9"/>
  <c r="AD234" i="3"/>
  <c r="AD235" i="9"/>
  <c r="AD235" i="3"/>
  <c r="AD236" i="9"/>
  <c r="AD236" i="3"/>
  <c r="AD237" i="9"/>
  <c r="AD237" i="3"/>
  <c r="AD238" i="9"/>
  <c r="AD238" i="3"/>
  <c r="AD239" i="9"/>
  <c r="AD239" i="3"/>
  <c r="AD240" i="9"/>
  <c r="AD240" i="3"/>
  <c r="AD241" i="9"/>
  <c r="AD241" i="3"/>
  <c r="AD242" i="9"/>
  <c r="AD242" i="3"/>
  <c r="AD243" i="9"/>
  <c r="AD243" i="3"/>
  <c r="AD244" i="9"/>
  <c r="AD244" i="3"/>
  <c r="AD245" i="9"/>
  <c r="AD245" i="3"/>
  <c r="AD246" i="9"/>
  <c r="AD246" i="3"/>
  <c r="AD247" i="9"/>
  <c r="AD247" i="3"/>
  <c r="AD248" i="9"/>
  <c r="AD248" i="3"/>
  <c r="AD249" i="9"/>
  <c r="AD249" i="3"/>
  <c r="AD250" i="9"/>
  <c r="AD250" i="3"/>
  <c r="AD251" i="9"/>
  <c r="AD251" i="3"/>
  <c r="AD252" i="9"/>
  <c r="AD252" i="3"/>
  <c r="AD253" i="9"/>
  <c r="AD253" i="3"/>
  <c r="AD254" i="9"/>
  <c r="AD254" i="3"/>
  <c r="AD255" i="9"/>
  <c r="AD255" i="3"/>
  <c r="AD256" i="9"/>
  <c r="AD256" i="3"/>
  <c r="AD257" i="9"/>
  <c r="AD257" i="3"/>
  <c r="AD258" i="9"/>
  <c r="AD258" i="3"/>
  <c r="AD259" i="9"/>
  <c r="AD259" i="3"/>
  <c r="AD260" i="9"/>
  <c r="AD260" i="3"/>
  <c r="AD261" i="9"/>
  <c r="AD261" i="3"/>
  <c r="AD262" i="9"/>
  <c r="AD262" i="3"/>
  <c r="AD263" i="9"/>
  <c r="AD263" i="3"/>
  <c r="AD264" i="9"/>
  <c r="AD264" i="3"/>
  <c r="AD265" i="9"/>
  <c r="AD265" i="3"/>
  <c r="AD266" i="9"/>
  <c r="AD266" i="3"/>
  <c r="AD267" i="9"/>
  <c r="AD267" i="3"/>
  <c r="AD268" i="9"/>
  <c r="AD268" i="3"/>
  <c r="AD269" i="9"/>
  <c r="AD269" i="3"/>
  <c r="AD270" i="9"/>
  <c r="AD270" i="3"/>
  <c r="AD271" i="9"/>
  <c r="AD271" i="3"/>
  <c r="AD272" i="9"/>
  <c r="AD272" i="3"/>
  <c r="AD273" i="9"/>
  <c r="AD273" i="3"/>
  <c r="AD274" i="9"/>
  <c r="AD274" i="3"/>
  <c r="AD275" i="9"/>
  <c r="AD275" i="3"/>
  <c r="AD276" i="9"/>
  <c r="AD276" i="3"/>
  <c r="AD277" i="9"/>
  <c r="AD277" i="3"/>
  <c r="AD278" i="9"/>
  <c r="AD278" i="3"/>
  <c r="AD279" i="9"/>
  <c r="AD279" i="3"/>
  <c r="AD280" i="9"/>
  <c r="AD280" i="3"/>
  <c r="AD281" i="9"/>
  <c r="AD281" i="3"/>
  <c r="AD282" i="9"/>
  <c r="AD282" i="3"/>
  <c r="AD283" i="9"/>
  <c r="AD283" i="3"/>
  <c r="AD284" i="9"/>
  <c r="AD284" i="3"/>
  <c r="AD285" i="9"/>
  <c r="AD285" i="3"/>
  <c r="AD286" i="9"/>
  <c r="AD286" i="3"/>
  <c r="AD287" i="9"/>
  <c r="AD287" i="3"/>
  <c r="AD288" i="9"/>
  <c r="AD288" i="3"/>
  <c r="AD289" i="9"/>
  <c r="AD289" i="3"/>
  <c r="AD290" i="9"/>
  <c r="AD290" i="3"/>
  <c r="AD291" i="9"/>
  <c r="AD291" i="3"/>
  <c r="AD292" i="9"/>
  <c r="AD292" i="3"/>
  <c r="AD293" i="9"/>
  <c r="AD293" i="3"/>
  <c r="AD294" i="9"/>
  <c r="AD294" i="3"/>
  <c r="AD295" i="9"/>
  <c r="AD295" i="3"/>
  <c r="AD296" i="9"/>
  <c r="AD296" i="3"/>
  <c r="AD297" i="9"/>
  <c r="AD297" i="3"/>
  <c r="AD298" i="9"/>
  <c r="AD298" i="3"/>
  <c r="AD299" i="9"/>
  <c r="AD299" i="3"/>
  <c r="AD300" i="9"/>
  <c r="AD300" i="3"/>
  <c r="AB285" i="9"/>
  <c r="AB285" i="3"/>
  <c r="AB287" i="9"/>
  <c r="AB287" i="3"/>
  <c r="AB289" i="9"/>
  <c r="AB289" i="3"/>
  <c r="AB291" i="9"/>
  <c r="AB291" i="3"/>
  <c r="AB293" i="9"/>
  <c r="AB293" i="3"/>
  <c r="AB295" i="9"/>
  <c r="AB295" i="3"/>
  <c r="AB297" i="9"/>
  <c r="AB297" i="3"/>
  <c r="AB299" i="9"/>
  <c r="AB299" i="3"/>
  <c r="AC190" i="9"/>
  <c r="AC190" i="3"/>
  <c r="AC192" i="9"/>
  <c r="AC192" i="3"/>
  <c r="AC194" i="9"/>
  <c r="AC194" i="3"/>
  <c r="AC196" i="9"/>
  <c r="AC196" i="3"/>
  <c r="AC198" i="9"/>
  <c r="AC198" i="3"/>
  <c r="AC200" i="9"/>
  <c r="AC200" i="3"/>
  <c r="AC202" i="9"/>
  <c r="AC202" i="3"/>
  <c r="AC204" i="9"/>
  <c r="AC204" i="3"/>
  <c r="AC206" i="9"/>
  <c r="AC206" i="3"/>
  <c r="AC208" i="9"/>
  <c r="AC208" i="3"/>
  <c r="AC210" i="9"/>
  <c r="AC210" i="3"/>
  <c r="AC212" i="9"/>
  <c r="AC212" i="3"/>
  <c r="AC214" i="9"/>
  <c r="AC214" i="3"/>
  <c r="AC216" i="9"/>
  <c r="AC216" i="3"/>
  <c r="AC218" i="9"/>
  <c r="AC218" i="3"/>
  <c r="AC220" i="9"/>
  <c r="AC220" i="3"/>
  <c r="AC222" i="9"/>
  <c r="AC222" i="3"/>
  <c r="AC224" i="9"/>
  <c r="AC224" i="3"/>
  <c r="AC226" i="9"/>
  <c r="AC226" i="3"/>
  <c r="AC228" i="9"/>
  <c r="AC228" i="3"/>
  <c r="AC230" i="9"/>
  <c r="AC230" i="3"/>
  <c r="AC232" i="9"/>
  <c r="AC232" i="3"/>
  <c r="AC234" i="9"/>
  <c r="AC234" i="3"/>
  <c r="AC236" i="9"/>
  <c r="AC236" i="3"/>
  <c r="AC238" i="9"/>
  <c r="AC238" i="3"/>
  <c r="AC240" i="9"/>
  <c r="AC240" i="3"/>
  <c r="AC242" i="9"/>
  <c r="AC242" i="3"/>
  <c r="AC244" i="9"/>
  <c r="AC244" i="3"/>
  <c r="AC246" i="9"/>
  <c r="AC246" i="3"/>
  <c r="AC248" i="9"/>
  <c r="AC248" i="3"/>
  <c r="AC250" i="9"/>
  <c r="AC250" i="3"/>
  <c r="AC252" i="9"/>
  <c r="AC252" i="3"/>
  <c r="AC254" i="9"/>
  <c r="AC254" i="3"/>
  <c r="AC256" i="9"/>
  <c r="AC256" i="3"/>
  <c r="AC258" i="9"/>
  <c r="AC258" i="3"/>
  <c r="AC260" i="9"/>
  <c r="AC260" i="3"/>
  <c r="AC262" i="9"/>
  <c r="AC262" i="3"/>
  <c r="AC264" i="9"/>
  <c r="AC264" i="3"/>
  <c r="AC266" i="9"/>
  <c r="AC266" i="3"/>
  <c r="AC268" i="9"/>
  <c r="AC268" i="3"/>
  <c r="AC270" i="9"/>
  <c r="AC270" i="3"/>
  <c r="AC272" i="9"/>
  <c r="AC272" i="3"/>
  <c r="AC274" i="9"/>
  <c r="AC274" i="3"/>
  <c r="AC276" i="9"/>
  <c r="AC276" i="3"/>
  <c r="AC278" i="9"/>
  <c r="AC278" i="3"/>
  <c r="AC280" i="9"/>
  <c r="AC280" i="3"/>
  <c r="AC282" i="9"/>
  <c r="AC282" i="3"/>
  <c r="AC284" i="9"/>
  <c r="AC284" i="3"/>
  <c r="AC286" i="9"/>
  <c r="AC286" i="3"/>
  <c r="AC288" i="9"/>
  <c r="AC288" i="3"/>
  <c r="AC290" i="9"/>
  <c r="AC290" i="3"/>
  <c r="AC292" i="9"/>
  <c r="AC292" i="3"/>
  <c r="AC294" i="9"/>
  <c r="AC294" i="3"/>
  <c r="AC296" i="9"/>
  <c r="AC296" i="3"/>
  <c r="AC298" i="9"/>
  <c r="AC298" i="3"/>
  <c r="AC300" i="9"/>
  <c r="AC300" i="3"/>
  <c r="AD191" i="9"/>
  <c r="AD191" i="3"/>
  <c r="AD193" i="9"/>
  <c r="AD193" i="3"/>
  <c r="AD195" i="9"/>
  <c r="AD195" i="3"/>
  <c r="AD197" i="9"/>
  <c r="AD197" i="3"/>
  <c r="AD199" i="9"/>
  <c r="AD199" i="3"/>
  <c r="AD201" i="9"/>
  <c r="AD201" i="3"/>
  <c r="AD203" i="9"/>
  <c r="AD203" i="3"/>
  <c r="AD205" i="9"/>
  <c r="AD205" i="3"/>
  <c r="AD207" i="9"/>
  <c r="AD207" i="3"/>
  <c r="AD216" i="9"/>
  <c r="AD216" i="3"/>
  <c r="AE190" i="9"/>
  <c r="AE190" i="3"/>
  <c r="AE191" i="9"/>
  <c r="AE191" i="3"/>
  <c r="AE192" i="9"/>
  <c r="AE192" i="3"/>
  <c r="AE193" i="9"/>
  <c r="AH193" i="9" s="1"/>
  <c r="AE193" i="3"/>
  <c r="AE194" i="9"/>
  <c r="AE194" i="3"/>
  <c r="AE195" i="9"/>
  <c r="AG195" i="9" s="1"/>
  <c r="AE195" i="3"/>
  <c r="AE196" i="9"/>
  <c r="AE196" i="3"/>
  <c r="AE197" i="9"/>
  <c r="AH197" i="9" s="1"/>
  <c r="AE197" i="3"/>
  <c r="AF197" i="3" s="1"/>
  <c r="AE198" i="9"/>
  <c r="AE198" i="3"/>
  <c r="AE199" i="9"/>
  <c r="AG199" i="9" s="1"/>
  <c r="AE199" i="3"/>
  <c r="AE200" i="9"/>
  <c r="AE200" i="3"/>
  <c r="AE201" i="9"/>
  <c r="AH201" i="9" s="1"/>
  <c r="AE201" i="3"/>
  <c r="AE202" i="9"/>
  <c r="AE202" i="3"/>
  <c r="AE203" i="9"/>
  <c r="AG203" i="9" s="1"/>
  <c r="AE203" i="3"/>
  <c r="AE204" i="9"/>
  <c r="AE204" i="3"/>
  <c r="AE205" i="9"/>
  <c r="AH205" i="9" s="1"/>
  <c r="AE205" i="3"/>
  <c r="AG205" i="3" s="1"/>
  <c r="AE206" i="9"/>
  <c r="AE206" i="3"/>
  <c r="AE207" i="9"/>
  <c r="AG207" i="9" s="1"/>
  <c r="AE207" i="3"/>
  <c r="AE208" i="9"/>
  <c r="AE208" i="3"/>
  <c r="AE209" i="9"/>
  <c r="AH209" i="9" s="1"/>
  <c r="AE209" i="3"/>
  <c r="AE210" i="9"/>
  <c r="AE210" i="3"/>
  <c r="AE211" i="9"/>
  <c r="AG211" i="9" s="1"/>
  <c r="AE211" i="3"/>
  <c r="AE212" i="9"/>
  <c r="AE212" i="3"/>
  <c r="AE213" i="9"/>
  <c r="AH213" i="9" s="1"/>
  <c r="AE213" i="3"/>
  <c r="AF213" i="3" s="1"/>
  <c r="AE214" i="9"/>
  <c r="AE214" i="3"/>
  <c r="AE215" i="9"/>
  <c r="AG215" i="9" s="1"/>
  <c r="AE215" i="3"/>
  <c r="AE216" i="9"/>
  <c r="AE216" i="3"/>
  <c r="AE217" i="9"/>
  <c r="AH217" i="9" s="1"/>
  <c r="AE217" i="3"/>
  <c r="AE218" i="9"/>
  <c r="AE218" i="3"/>
  <c r="AE219" i="9"/>
  <c r="AG219" i="9" s="1"/>
  <c r="AE219" i="3"/>
  <c r="AE220" i="9"/>
  <c r="AE220" i="3"/>
  <c r="AE221" i="9"/>
  <c r="AH221" i="9" s="1"/>
  <c r="AE221" i="3"/>
  <c r="AE222" i="9"/>
  <c r="AE222" i="3"/>
  <c r="AE223" i="9"/>
  <c r="AG223" i="9" s="1"/>
  <c r="AE223" i="3"/>
  <c r="AE224" i="9"/>
  <c r="AE224" i="3"/>
  <c r="AE225" i="9"/>
  <c r="AH225" i="9" s="1"/>
  <c r="AE225" i="3"/>
  <c r="AE226" i="9"/>
  <c r="AE226" i="3"/>
  <c r="AE227" i="9"/>
  <c r="AG227" i="9" s="1"/>
  <c r="AE227" i="3"/>
  <c r="AE228" i="9"/>
  <c r="AE228" i="3"/>
  <c r="AE229" i="9"/>
  <c r="AE229" i="3"/>
  <c r="AE230" i="9"/>
  <c r="AE230" i="3"/>
  <c r="AE231" i="9"/>
  <c r="AE231" i="3"/>
  <c r="AE232" i="9"/>
  <c r="AE232" i="3"/>
  <c r="AE233" i="9"/>
  <c r="AE233" i="3"/>
  <c r="AE234" i="9"/>
  <c r="AE234" i="3"/>
  <c r="AE235" i="9"/>
  <c r="AG235" i="9" s="1"/>
  <c r="AE235" i="3"/>
  <c r="AE236" i="9"/>
  <c r="AE236" i="3"/>
  <c r="AE237" i="9"/>
  <c r="AF237" i="9" s="1"/>
  <c r="AE237" i="3"/>
  <c r="AE238" i="9"/>
  <c r="AE238" i="3"/>
  <c r="AE239" i="9"/>
  <c r="AE239" i="3"/>
  <c r="AE240" i="9"/>
  <c r="AE240" i="3"/>
  <c r="AE241" i="9"/>
  <c r="AE241" i="3"/>
  <c r="AE242" i="9"/>
  <c r="AE242" i="3"/>
  <c r="AE243" i="9"/>
  <c r="AE243" i="3"/>
  <c r="AE244" i="9"/>
  <c r="AE244" i="3"/>
  <c r="AE245" i="9"/>
  <c r="AE245" i="3"/>
  <c r="AE246" i="9"/>
  <c r="AG246" i="9" s="1"/>
  <c r="AE246" i="3"/>
  <c r="AE247" i="9"/>
  <c r="AE247" i="3"/>
  <c r="AE248" i="9"/>
  <c r="AE248" i="3"/>
  <c r="AE249" i="9"/>
  <c r="AE249" i="3"/>
  <c r="AE250" i="9"/>
  <c r="AG250" i="9" s="1"/>
  <c r="AE250" i="3"/>
  <c r="AE251" i="9"/>
  <c r="AE251" i="3"/>
  <c r="AE252" i="9"/>
  <c r="AE252" i="3"/>
  <c r="AE253" i="9"/>
  <c r="AE253" i="3"/>
  <c r="AE254" i="9"/>
  <c r="AG254" i="9" s="1"/>
  <c r="AE254" i="3"/>
  <c r="AE255" i="9"/>
  <c r="AE255" i="3"/>
  <c r="AE256" i="9"/>
  <c r="AE256" i="3"/>
  <c r="AE257" i="9"/>
  <c r="AE257" i="3"/>
  <c r="AE258" i="9"/>
  <c r="AG258" i="9" s="1"/>
  <c r="AE258" i="3"/>
  <c r="AE259" i="9"/>
  <c r="AE259" i="3"/>
  <c r="AE260" i="9"/>
  <c r="AE260" i="3"/>
  <c r="AE261" i="9"/>
  <c r="AE261" i="3"/>
  <c r="AE262" i="9"/>
  <c r="AG262" i="9" s="1"/>
  <c r="AE262" i="3"/>
  <c r="AE263" i="9"/>
  <c r="AH263" i="9" s="1"/>
  <c r="AE263" i="3"/>
  <c r="AE264" i="9"/>
  <c r="AE264" i="3"/>
  <c r="AE265" i="9"/>
  <c r="AE265" i="3"/>
  <c r="AE266" i="9"/>
  <c r="AG266" i="9" s="1"/>
  <c r="AE266" i="3"/>
  <c r="AE267" i="9"/>
  <c r="AH267" i="9" s="1"/>
  <c r="AE267" i="3"/>
  <c r="AE268" i="9"/>
  <c r="AE268" i="3"/>
  <c r="AE269" i="9"/>
  <c r="AE269" i="3"/>
  <c r="AE270" i="9"/>
  <c r="AG270" i="9" s="1"/>
  <c r="AE270" i="3"/>
  <c r="AE271" i="9"/>
  <c r="AH271" i="9" s="1"/>
  <c r="AE271" i="3"/>
  <c r="AE272" i="9"/>
  <c r="AE272" i="3"/>
  <c r="AE273" i="9"/>
  <c r="AE273" i="3"/>
  <c r="AE274" i="9"/>
  <c r="AG274" i="9" s="1"/>
  <c r="AE274" i="3"/>
  <c r="AE275" i="9"/>
  <c r="AH275" i="9" s="1"/>
  <c r="AE275" i="3"/>
  <c r="AE276" i="9"/>
  <c r="AE276" i="3"/>
  <c r="AE277" i="9"/>
  <c r="AE277" i="3"/>
  <c r="AE278" i="9"/>
  <c r="AG278" i="9" s="1"/>
  <c r="AE278" i="3"/>
  <c r="AE279" i="9"/>
  <c r="AH279" i="9" s="1"/>
  <c r="AE279" i="3"/>
  <c r="AE280" i="9"/>
  <c r="AE280" i="3"/>
  <c r="AE281" i="9"/>
  <c r="AF281" i="9" s="1"/>
  <c r="AE281" i="3"/>
  <c r="AE282" i="9"/>
  <c r="AE282" i="3"/>
  <c r="AE283" i="9"/>
  <c r="AH283" i="9" s="1"/>
  <c r="AE283" i="3"/>
  <c r="AE284" i="9"/>
  <c r="AE284" i="3"/>
  <c r="AE285" i="9"/>
  <c r="AH285" i="9" s="1"/>
  <c r="AE285" i="3"/>
  <c r="AE286" i="9"/>
  <c r="AG286" i="9" s="1"/>
  <c r="AE286" i="3"/>
  <c r="AE287" i="9"/>
  <c r="AH287" i="9" s="1"/>
  <c r="AE287" i="3"/>
  <c r="AE288" i="9"/>
  <c r="AE288" i="3"/>
  <c r="AE289" i="9"/>
  <c r="AG289" i="9" s="1"/>
  <c r="AE289" i="3"/>
  <c r="AE290" i="9"/>
  <c r="AG290" i="9" s="1"/>
  <c r="AE290" i="3"/>
  <c r="AE291" i="9"/>
  <c r="AH291" i="9" s="1"/>
  <c r="AE291" i="3"/>
  <c r="AE292" i="9"/>
  <c r="AE292" i="3"/>
  <c r="AE293" i="9"/>
  <c r="AF293" i="9" s="1"/>
  <c r="AE293" i="3"/>
  <c r="AE294" i="9"/>
  <c r="AE294" i="3"/>
  <c r="AE295" i="9"/>
  <c r="AG295" i="9" s="1"/>
  <c r="AE295" i="3"/>
  <c r="AE296" i="9"/>
  <c r="AE296" i="3"/>
  <c r="AE297" i="9"/>
  <c r="AF297" i="9" s="1"/>
  <c r="AE297" i="3"/>
  <c r="AE298" i="9"/>
  <c r="AE298" i="3"/>
  <c r="AE299" i="9"/>
  <c r="AG299" i="9" s="1"/>
  <c r="AE299" i="3"/>
  <c r="AE300" i="9"/>
  <c r="AE300" i="3"/>
  <c r="AB190" i="9"/>
  <c r="AB190" i="3"/>
  <c r="AB192" i="9"/>
  <c r="AB192" i="3"/>
  <c r="AB194" i="9"/>
  <c r="AB194" i="3"/>
  <c r="AB196" i="9"/>
  <c r="AB196" i="3"/>
  <c r="AB198" i="9"/>
  <c r="AB198" i="3"/>
  <c r="AB200" i="9"/>
  <c r="AB200" i="3"/>
  <c r="AB202" i="9"/>
  <c r="AB202" i="3"/>
  <c r="AB204" i="9"/>
  <c r="AB204" i="3"/>
  <c r="AB206" i="9"/>
  <c r="AB206" i="3"/>
  <c r="AB208" i="9"/>
  <c r="AB208" i="3"/>
  <c r="AB210" i="9"/>
  <c r="AB210" i="3"/>
  <c r="AB212" i="9"/>
  <c r="AB212" i="3"/>
  <c r="AB214" i="9"/>
  <c r="AB214" i="3"/>
  <c r="AB216" i="9"/>
  <c r="AB216" i="3"/>
  <c r="AB218" i="9"/>
  <c r="AB218" i="3"/>
  <c r="AB220" i="9"/>
  <c r="AB220" i="3"/>
  <c r="AB222" i="9"/>
  <c r="AB222" i="3"/>
  <c r="AB224" i="9"/>
  <c r="AB224" i="3"/>
  <c r="AB226" i="9"/>
  <c r="AB226" i="3"/>
  <c r="AB228" i="9"/>
  <c r="AB228" i="3"/>
  <c r="AB229" i="9"/>
  <c r="AB229" i="3"/>
  <c r="AB231" i="9"/>
  <c r="AB231" i="3"/>
  <c r="AB232" i="9"/>
  <c r="AB232" i="3"/>
  <c r="AB233" i="9"/>
  <c r="AB233" i="3"/>
  <c r="AB234" i="9"/>
  <c r="AB234" i="3"/>
  <c r="AB239" i="9"/>
  <c r="AB239" i="3"/>
  <c r="AB241" i="9"/>
  <c r="AB241" i="3"/>
  <c r="AB243" i="9"/>
  <c r="AB243" i="3"/>
  <c r="AB245" i="9"/>
  <c r="AB245" i="3"/>
  <c r="AB247" i="9"/>
  <c r="AB247" i="3"/>
  <c r="AB249" i="9"/>
  <c r="AB249" i="3"/>
  <c r="AB251" i="9"/>
  <c r="AB251" i="3"/>
  <c r="AB253" i="9"/>
  <c r="AB253" i="3"/>
  <c r="AB255" i="9"/>
  <c r="AB255" i="3"/>
  <c r="AB257" i="9"/>
  <c r="AB257" i="3"/>
  <c r="AB259" i="9"/>
  <c r="AB259" i="3"/>
  <c r="AB261" i="9"/>
  <c r="AB261" i="3"/>
  <c r="AB263" i="9"/>
  <c r="AB263" i="3"/>
  <c r="AB265" i="9"/>
  <c r="AB265" i="3"/>
  <c r="AB267" i="9"/>
  <c r="AB267" i="3"/>
  <c r="AB269" i="9"/>
  <c r="AB269" i="3"/>
  <c r="AB271" i="9"/>
  <c r="AB271" i="3"/>
  <c r="AB273" i="9"/>
  <c r="AB273" i="3"/>
  <c r="AB275" i="9"/>
  <c r="AB275" i="3"/>
  <c r="AB277" i="9"/>
  <c r="AB277" i="3"/>
  <c r="AB279" i="9"/>
  <c r="AB279" i="3"/>
  <c r="AB282" i="9"/>
  <c r="AB282" i="3"/>
  <c r="L1" i="2"/>
  <c r="AC4" i="3"/>
  <c r="AF4" i="3" s="1"/>
  <c r="H3" i="9"/>
  <c r="AE155" i="9"/>
  <c r="AE155" i="3"/>
  <c r="AE156" i="9"/>
  <c r="AE156" i="3"/>
  <c r="AE157" i="9"/>
  <c r="AE157" i="3"/>
  <c r="AD8" i="9"/>
  <c r="AD8" i="3"/>
  <c r="AC143" i="9"/>
  <c r="AC143" i="3"/>
  <c r="AC144" i="9"/>
  <c r="AC144" i="3"/>
  <c r="AC145" i="9"/>
  <c r="AC145" i="3"/>
  <c r="AC146" i="9"/>
  <c r="AC146" i="3"/>
  <c r="AC147" i="9"/>
  <c r="AC147" i="3"/>
  <c r="AC148" i="9"/>
  <c r="AC148" i="3"/>
  <c r="AC149" i="9"/>
  <c r="AC149" i="3"/>
  <c r="AC150" i="9"/>
  <c r="AC150" i="3"/>
  <c r="AB151" i="9"/>
  <c r="AB151" i="3"/>
  <c r="AE152" i="9"/>
  <c r="AE152" i="3"/>
  <c r="AE153" i="9"/>
  <c r="AE153" i="3"/>
  <c r="AE154" i="9"/>
  <c r="AE154" i="3"/>
  <c r="AE158" i="9"/>
  <c r="AE158" i="3"/>
  <c r="AE159" i="9"/>
  <c r="AE159" i="3"/>
  <c r="AE160" i="9"/>
  <c r="AE160" i="3"/>
  <c r="AE161" i="9"/>
  <c r="AE161" i="3"/>
  <c r="AE162" i="9"/>
  <c r="AE162" i="3"/>
  <c r="AE163" i="9"/>
  <c r="AE163" i="3"/>
  <c r="AE164" i="9"/>
  <c r="AE164" i="3"/>
  <c r="AE165" i="9"/>
  <c r="AE165" i="3"/>
  <c r="AE166" i="9"/>
  <c r="AE166" i="3"/>
  <c r="AE167" i="9"/>
  <c r="AE167" i="3"/>
  <c r="AE168" i="9"/>
  <c r="AE168" i="3"/>
  <c r="AE169" i="9"/>
  <c r="AE169" i="3"/>
  <c r="AE170" i="9"/>
  <c r="AE170" i="3"/>
  <c r="AE171" i="9"/>
  <c r="AE171" i="3"/>
  <c r="AE172" i="9"/>
  <c r="AE172" i="3"/>
  <c r="AE173" i="9"/>
  <c r="AE173" i="3"/>
  <c r="AE174" i="9"/>
  <c r="AE174" i="3"/>
  <c r="AE175" i="9"/>
  <c r="AE175" i="3"/>
  <c r="AE176" i="9"/>
  <c r="AE176" i="3"/>
  <c r="AE177" i="9"/>
  <c r="AE177" i="3"/>
  <c r="AE178" i="9"/>
  <c r="AE178" i="3"/>
  <c r="AE179" i="9"/>
  <c r="AE179" i="3"/>
  <c r="AE180" i="9"/>
  <c r="AE180" i="3"/>
  <c r="AE181" i="9"/>
  <c r="AE181" i="3"/>
  <c r="AE182" i="9"/>
  <c r="AE182" i="3"/>
  <c r="AE183" i="9"/>
  <c r="AE183" i="3"/>
  <c r="AE184" i="9"/>
  <c r="AE184" i="3"/>
  <c r="AE185" i="9"/>
  <c r="AE185" i="3"/>
  <c r="AE186" i="9"/>
  <c r="AE186" i="3"/>
  <c r="AE187" i="9"/>
  <c r="AE187" i="3"/>
  <c r="AE188" i="9"/>
  <c r="AE188" i="3"/>
  <c r="AE189" i="9"/>
  <c r="AE189" i="3"/>
  <c r="AB5" i="9"/>
  <c r="AB5" i="3"/>
  <c r="AC6" i="9"/>
  <c r="AC6" i="3"/>
  <c r="AD143" i="9"/>
  <c r="AD143" i="3"/>
  <c r="AD144" i="9"/>
  <c r="AD144" i="3"/>
  <c r="AD145" i="9"/>
  <c r="AD145" i="3"/>
  <c r="AD146" i="9"/>
  <c r="AD146" i="3"/>
  <c r="AD147" i="9"/>
  <c r="AD147" i="3"/>
  <c r="AD148" i="9"/>
  <c r="AD148" i="3"/>
  <c r="AD149" i="9"/>
  <c r="AD149" i="3"/>
  <c r="AD150" i="9"/>
  <c r="AD150" i="3"/>
  <c r="AC151" i="9"/>
  <c r="AC151" i="3"/>
  <c r="AB152" i="9"/>
  <c r="AB152" i="3"/>
  <c r="AB153" i="9"/>
  <c r="AB153" i="3"/>
  <c r="AB154" i="9"/>
  <c r="AB154" i="3"/>
  <c r="AB155" i="9"/>
  <c r="AB155" i="3"/>
  <c r="AB156" i="9"/>
  <c r="AB156" i="3"/>
  <c r="AB157" i="9"/>
  <c r="AB157" i="3"/>
  <c r="AB158" i="9"/>
  <c r="AB158" i="3"/>
  <c r="AB159" i="9"/>
  <c r="AB159" i="3"/>
  <c r="AB160" i="9"/>
  <c r="AB160" i="3"/>
  <c r="AB161" i="9"/>
  <c r="AB161" i="3"/>
  <c r="AB162" i="9"/>
  <c r="AB162" i="3"/>
  <c r="AB163" i="9"/>
  <c r="AB163" i="3"/>
  <c r="AB164" i="9"/>
  <c r="AB164" i="3"/>
  <c r="AB165" i="9"/>
  <c r="AB165" i="3"/>
  <c r="AB166" i="9"/>
  <c r="AB166" i="3"/>
  <c r="AB167" i="9"/>
  <c r="AB167" i="3"/>
  <c r="AB168" i="9"/>
  <c r="AB168" i="3"/>
  <c r="AB169" i="9"/>
  <c r="AB169" i="3"/>
  <c r="AB170" i="9"/>
  <c r="AB170" i="3"/>
  <c r="AB171" i="9"/>
  <c r="AB171" i="3"/>
  <c r="AB172" i="9"/>
  <c r="AB172" i="3"/>
  <c r="AB173" i="9"/>
  <c r="AB173" i="3"/>
  <c r="AB174" i="9"/>
  <c r="AB174" i="3"/>
  <c r="AB175" i="9"/>
  <c r="AB175" i="3"/>
  <c r="AB176" i="9"/>
  <c r="AB176" i="3"/>
  <c r="AB177" i="9"/>
  <c r="AB177" i="3"/>
  <c r="AB178" i="9"/>
  <c r="AB178" i="3"/>
  <c r="AB179" i="9"/>
  <c r="AB179" i="3"/>
  <c r="AB180" i="9"/>
  <c r="AB180" i="3"/>
  <c r="AB181" i="9"/>
  <c r="AB181" i="3"/>
  <c r="AB182" i="9"/>
  <c r="AB182" i="3"/>
  <c r="AB183" i="9"/>
  <c r="AB183" i="3"/>
  <c r="AB184" i="9"/>
  <c r="AB184" i="3"/>
  <c r="AB185" i="9"/>
  <c r="AB185" i="3"/>
  <c r="AB186" i="9"/>
  <c r="AB186" i="3"/>
  <c r="AB187" i="9"/>
  <c r="AB187" i="3"/>
  <c r="AB188" i="9"/>
  <c r="AB188" i="3"/>
  <c r="AB189" i="9"/>
  <c r="AB189" i="3"/>
  <c r="AC5" i="9"/>
  <c r="AC5" i="3"/>
  <c r="AD6" i="9"/>
  <c r="AD6" i="3"/>
  <c r="AB8" i="9"/>
  <c r="AB8" i="3"/>
  <c r="AE143" i="9"/>
  <c r="AE143" i="3"/>
  <c r="AE144" i="9"/>
  <c r="AE144" i="3"/>
  <c r="AE145" i="9"/>
  <c r="AE145" i="3"/>
  <c r="AE146" i="9"/>
  <c r="AE146" i="3"/>
  <c r="AE147" i="9"/>
  <c r="AE147" i="3"/>
  <c r="AE150" i="9"/>
  <c r="AE150" i="3"/>
  <c r="AD151" i="9"/>
  <c r="AD151" i="3"/>
  <c r="AC152" i="9"/>
  <c r="AC152" i="3"/>
  <c r="AC153" i="9"/>
  <c r="AC153" i="3"/>
  <c r="AC154" i="9"/>
  <c r="AC154" i="3"/>
  <c r="AC155" i="9"/>
  <c r="AC155" i="3"/>
  <c r="AC156" i="9"/>
  <c r="AC156" i="3"/>
  <c r="AC157" i="9"/>
  <c r="AC157" i="3"/>
  <c r="AC158" i="9"/>
  <c r="AC158" i="3"/>
  <c r="AC159" i="9"/>
  <c r="AC159" i="3"/>
  <c r="AC160" i="9"/>
  <c r="AC160" i="3"/>
  <c r="AC161" i="9"/>
  <c r="AC161" i="3"/>
  <c r="AC162" i="9"/>
  <c r="AC162" i="3"/>
  <c r="AC163" i="9"/>
  <c r="AC163" i="3"/>
  <c r="AC164" i="9"/>
  <c r="AC164" i="3"/>
  <c r="AC165" i="9"/>
  <c r="AC165" i="3"/>
  <c r="AC166" i="9"/>
  <c r="AC166" i="3"/>
  <c r="AC167" i="9"/>
  <c r="AC167" i="3"/>
  <c r="AC168" i="9"/>
  <c r="AC168" i="3"/>
  <c r="AC169" i="9"/>
  <c r="AC169" i="3"/>
  <c r="AC170" i="9"/>
  <c r="AC170" i="3"/>
  <c r="AC171" i="9"/>
  <c r="AC171" i="3"/>
  <c r="AC172" i="9"/>
  <c r="AC172" i="3"/>
  <c r="AC173" i="9"/>
  <c r="AC173" i="3"/>
  <c r="AC174" i="9"/>
  <c r="AC174" i="3"/>
  <c r="AC175" i="9"/>
  <c r="AC175" i="3"/>
  <c r="AC176" i="9"/>
  <c r="AC176" i="3"/>
  <c r="AC177" i="9"/>
  <c r="AC177" i="3"/>
  <c r="AC178" i="9"/>
  <c r="AC178" i="3"/>
  <c r="AC179" i="9"/>
  <c r="AC179" i="3"/>
  <c r="AC180" i="9"/>
  <c r="AC180" i="3"/>
  <c r="AC181" i="9"/>
  <c r="AC181" i="3"/>
  <c r="AC182" i="9"/>
  <c r="AC182" i="3"/>
  <c r="AC183" i="9"/>
  <c r="AC183" i="3"/>
  <c r="AC184" i="9"/>
  <c r="AC184" i="3"/>
  <c r="AC185" i="9"/>
  <c r="AC185" i="3"/>
  <c r="AC186" i="9"/>
  <c r="AC186" i="3"/>
  <c r="AC187" i="9"/>
  <c r="AC187" i="3"/>
  <c r="AC188" i="9"/>
  <c r="AC188" i="3"/>
  <c r="AC189" i="9"/>
  <c r="AC189" i="3"/>
  <c r="AD5" i="9"/>
  <c r="AD5" i="3"/>
  <c r="AC8" i="9"/>
  <c r="AC8" i="3"/>
  <c r="AB143" i="9"/>
  <c r="AB143" i="3"/>
  <c r="AB144" i="9"/>
  <c r="AB144" i="3"/>
  <c r="AB145" i="9"/>
  <c r="AB145" i="3"/>
  <c r="AB146" i="9"/>
  <c r="AB146" i="3"/>
  <c r="AB147" i="9"/>
  <c r="AB147" i="3"/>
  <c r="AB148" i="9"/>
  <c r="AB148" i="3"/>
  <c r="AB149" i="9"/>
  <c r="AB149" i="3"/>
  <c r="AB150" i="9"/>
  <c r="AB150" i="3"/>
  <c r="AE151" i="9"/>
  <c r="AE151" i="3"/>
  <c r="AD152" i="9"/>
  <c r="AD152" i="3"/>
  <c r="AD153" i="9"/>
  <c r="AD153" i="3"/>
  <c r="AD154" i="9"/>
  <c r="AD154" i="3"/>
  <c r="AD155" i="9"/>
  <c r="AD155" i="3"/>
  <c r="AD156" i="9"/>
  <c r="AD156" i="3"/>
  <c r="AD157" i="9"/>
  <c r="AD157" i="3"/>
  <c r="AD158" i="9"/>
  <c r="AD158" i="3"/>
  <c r="AD159" i="9"/>
  <c r="AD159" i="3"/>
  <c r="AD160" i="9"/>
  <c r="AD160" i="3"/>
  <c r="AD161" i="9"/>
  <c r="AD161" i="3"/>
  <c r="AD162" i="9"/>
  <c r="AD162" i="3"/>
  <c r="AD163" i="9"/>
  <c r="AD163" i="3"/>
  <c r="AD164" i="9"/>
  <c r="AD164" i="3"/>
  <c r="AD165" i="9"/>
  <c r="AD165" i="3"/>
  <c r="AD166" i="9"/>
  <c r="AD166" i="3"/>
  <c r="AD167" i="9"/>
  <c r="AD167" i="3"/>
  <c r="AD168" i="9"/>
  <c r="AD168" i="3"/>
  <c r="AD169" i="9"/>
  <c r="AD169" i="3"/>
  <c r="AD170" i="9"/>
  <c r="AD170" i="3"/>
  <c r="AD171" i="9"/>
  <c r="AD171" i="3"/>
  <c r="AD172" i="9"/>
  <c r="AD172" i="3"/>
  <c r="AD173" i="9"/>
  <c r="AD173" i="3"/>
  <c r="AD174" i="9"/>
  <c r="AD174" i="3"/>
  <c r="AD175" i="9"/>
  <c r="AD175" i="3"/>
  <c r="AD176" i="9"/>
  <c r="AD176" i="3"/>
  <c r="AD177" i="9"/>
  <c r="AD177" i="3"/>
  <c r="AD178" i="9"/>
  <c r="AD178" i="3"/>
  <c r="AD179" i="9"/>
  <c r="AD179" i="3"/>
  <c r="AD180" i="9"/>
  <c r="AD180" i="3"/>
  <c r="AD181" i="9"/>
  <c r="AD181" i="3"/>
  <c r="AD182" i="9"/>
  <c r="AD182" i="3"/>
  <c r="AD183" i="9"/>
  <c r="AD183" i="3"/>
  <c r="AD184" i="9"/>
  <c r="AD184" i="3"/>
  <c r="AD185" i="9"/>
  <c r="AD185" i="3"/>
  <c r="AD186" i="9"/>
  <c r="AD186" i="3"/>
  <c r="AD187" i="9"/>
  <c r="AD187" i="3"/>
  <c r="AD188" i="9"/>
  <c r="AD188" i="3"/>
  <c r="AD189" i="9"/>
  <c r="AD189" i="3"/>
  <c r="Y2" i="9"/>
  <c r="Y2" i="3"/>
  <c r="AC7" i="9"/>
  <c r="AC7" i="3"/>
  <c r="AD7" i="9"/>
  <c r="AD7" i="3"/>
  <c r="AB7" i="9"/>
  <c r="AB7" i="3"/>
  <c r="L17" i="3"/>
  <c r="AE110" i="9"/>
  <c r="AE110" i="3"/>
  <c r="AE114" i="9"/>
  <c r="AE114" i="3"/>
  <c r="AE118" i="9"/>
  <c r="AE118" i="3"/>
  <c r="AE122" i="9"/>
  <c r="AE122" i="3"/>
  <c r="AE126" i="9"/>
  <c r="AE126" i="3"/>
  <c r="AE130" i="9"/>
  <c r="AE130" i="3"/>
  <c r="AE134" i="9"/>
  <c r="AE134" i="3"/>
  <c r="AE138" i="9"/>
  <c r="AE138" i="3"/>
  <c r="AE142" i="9"/>
  <c r="AE142" i="3"/>
  <c r="AE113" i="9"/>
  <c r="AE113" i="3"/>
  <c r="AE117" i="9"/>
  <c r="AE117" i="3"/>
  <c r="AE121" i="9"/>
  <c r="AE121" i="3"/>
  <c r="AE125" i="9"/>
  <c r="AE125" i="3"/>
  <c r="AE129" i="9"/>
  <c r="AE129" i="3"/>
  <c r="AE133" i="9"/>
  <c r="AE133" i="3"/>
  <c r="AE137" i="9"/>
  <c r="AE137" i="3"/>
  <c r="AE141" i="9"/>
  <c r="AE141" i="3"/>
  <c r="AE108" i="9"/>
  <c r="AE108" i="3"/>
  <c r="AE112" i="9"/>
  <c r="AE112" i="3"/>
  <c r="AE116" i="9"/>
  <c r="AE116" i="3"/>
  <c r="AE120" i="9"/>
  <c r="AE120" i="3"/>
  <c r="AE124" i="9"/>
  <c r="AE124" i="3"/>
  <c r="AE128" i="9"/>
  <c r="AE128" i="3"/>
  <c r="AE132" i="9"/>
  <c r="AE132" i="3"/>
  <c r="AE136" i="9"/>
  <c r="AE136" i="3"/>
  <c r="AE140" i="9"/>
  <c r="AE140" i="3"/>
  <c r="AE109" i="9"/>
  <c r="AE109" i="3"/>
  <c r="AE111" i="9"/>
  <c r="AE111" i="3"/>
  <c r="AE115" i="9"/>
  <c r="AE115" i="3"/>
  <c r="AE119" i="9"/>
  <c r="AE119" i="3"/>
  <c r="AE123" i="9"/>
  <c r="AE123" i="3"/>
  <c r="AE127" i="9"/>
  <c r="AE127" i="3"/>
  <c r="AE131" i="9"/>
  <c r="AE131" i="3"/>
  <c r="AE135" i="9"/>
  <c r="AE135" i="3"/>
  <c r="AE139" i="9"/>
  <c r="AE139" i="3"/>
  <c r="AB11" i="9"/>
  <c r="AB11" i="3"/>
  <c r="AD13" i="9"/>
  <c r="AD13" i="3"/>
  <c r="AC16" i="9"/>
  <c r="AC16" i="3"/>
  <c r="AB19" i="9"/>
  <c r="AB19" i="3"/>
  <c r="AD21" i="9"/>
  <c r="AD21" i="3"/>
  <c r="AC24" i="9"/>
  <c r="AC24" i="3"/>
  <c r="AB27" i="9"/>
  <c r="AB27" i="3"/>
  <c r="AD29" i="9"/>
  <c r="AD29" i="3"/>
  <c r="AC32" i="9"/>
  <c r="AC32" i="3"/>
  <c r="AB35" i="9"/>
  <c r="AB35" i="3"/>
  <c r="AD37" i="9"/>
  <c r="AD37" i="3"/>
  <c r="AC40" i="9"/>
  <c r="AC40" i="3"/>
  <c r="AB43" i="9"/>
  <c r="AB43" i="3"/>
  <c r="AD45" i="9"/>
  <c r="AD45" i="3"/>
  <c r="AC48" i="9"/>
  <c r="AC48" i="3"/>
  <c r="AB51" i="9"/>
  <c r="AB51" i="3"/>
  <c r="AD53" i="9"/>
  <c r="AD53" i="3"/>
  <c r="AC56" i="9"/>
  <c r="AC56" i="3"/>
  <c r="AB59" i="9"/>
  <c r="AB59" i="3"/>
  <c r="AD61" i="9"/>
  <c r="AD61" i="3"/>
  <c r="AC64" i="9"/>
  <c r="AC64" i="3"/>
  <c r="AB67" i="9"/>
  <c r="AB67" i="3"/>
  <c r="AD69" i="9"/>
  <c r="AD69" i="3"/>
  <c r="AD73" i="9"/>
  <c r="AD73" i="3"/>
  <c r="AB75" i="9"/>
  <c r="AB75" i="3"/>
  <c r="AD77" i="9"/>
  <c r="AD77" i="3"/>
  <c r="AC80" i="9"/>
  <c r="AC80" i="3"/>
  <c r="AB83" i="9"/>
  <c r="AB83" i="3"/>
  <c r="AD85" i="9"/>
  <c r="AD85" i="3"/>
  <c r="AC88" i="9"/>
  <c r="AC88" i="3"/>
  <c r="AB91" i="9"/>
  <c r="AB91" i="3"/>
  <c r="AD93" i="9"/>
  <c r="AD93" i="3"/>
  <c r="AC96" i="9"/>
  <c r="AC96" i="3"/>
  <c r="AB99" i="9"/>
  <c r="AB99" i="3"/>
  <c r="AD101" i="9"/>
  <c r="AD101" i="3"/>
  <c r="AC104" i="9"/>
  <c r="AC104" i="3"/>
  <c r="AB107" i="9"/>
  <c r="AB107" i="3"/>
  <c r="AC109" i="9"/>
  <c r="AC109" i="3"/>
  <c r="AC111" i="9"/>
  <c r="AC111" i="3"/>
  <c r="AC113" i="9"/>
  <c r="AC113" i="3"/>
  <c r="AC115" i="9"/>
  <c r="AC115" i="3"/>
  <c r="AC117" i="9"/>
  <c r="AC117" i="3"/>
  <c r="AC119" i="9"/>
  <c r="AC119" i="3"/>
  <c r="AC121" i="9"/>
  <c r="AC121" i="3"/>
  <c r="AC123" i="9"/>
  <c r="AC123" i="3"/>
  <c r="AC125" i="9"/>
  <c r="AC125" i="3"/>
  <c r="AC127" i="9"/>
  <c r="AC127" i="3"/>
  <c r="AC129" i="9"/>
  <c r="AC129" i="3"/>
  <c r="AC131" i="9"/>
  <c r="AC131" i="3"/>
  <c r="AC133" i="9"/>
  <c r="AC133" i="3"/>
  <c r="AC135" i="9"/>
  <c r="AC135" i="3"/>
  <c r="AC137" i="9"/>
  <c r="AC137" i="3"/>
  <c r="AC140" i="9"/>
  <c r="AC140" i="3"/>
  <c r="AC11" i="9"/>
  <c r="AC11" i="3"/>
  <c r="AB14" i="9"/>
  <c r="AB14" i="3"/>
  <c r="AD16" i="9"/>
  <c r="AD16" i="3"/>
  <c r="AC19" i="9"/>
  <c r="AC19" i="3"/>
  <c r="AB22" i="9"/>
  <c r="AB22" i="3"/>
  <c r="AD24" i="9"/>
  <c r="AD24" i="3"/>
  <c r="AC27" i="9"/>
  <c r="AC27" i="3"/>
  <c r="AB30" i="9"/>
  <c r="AB30" i="3"/>
  <c r="AD32" i="9"/>
  <c r="AD32" i="3"/>
  <c r="AC35" i="9"/>
  <c r="AC35" i="3"/>
  <c r="AB38" i="9"/>
  <c r="AB38" i="3"/>
  <c r="AD40" i="9"/>
  <c r="AD40" i="3"/>
  <c r="AC43" i="9"/>
  <c r="AC43" i="3"/>
  <c r="AB46" i="9"/>
  <c r="AB46" i="3"/>
  <c r="AD48" i="9"/>
  <c r="AD48" i="3"/>
  <c r="AC51" i="9"/>
  <c r="AC51" i="3"/>
  <c r="AB54" i="9"/>
  <c r="AB54" i="3"/>
  <c r="AD56" i="9"/>
  <c r="AD56" i="3"/>
  <c r="AC59" i="9"/>
  <c r="AC59" i="3"/>
  <c r="AB62" i="9"/>
  <c r="AB62" i="3"/>
  <c r="AD64" i="9"/>
  <c r="AD64" i="3"/>
  <c r="AC67" i="9"/>
  <c r="AC67" i="3"/>
  <c r="AB70" i="9"/>
  <c r="AB70" i="3"/>
  <c r="AD72" i="9"/>
  <c r="AD72" i="3"/>
  <c r="AC75" i="9"/>
  <c r="AC75" i="3"/>
  <c r="AB78" i="9"/>
  <c r="AB78" i="3"/>
  <c r="AD80" i="9"/>
  <c r="AD80" i="3"/>
  <c r="AC83" i="9"/>
  <c r="AC83" i="3"/>
  <c r="AB86" i="9"/>
  <c r="AB86" i="3"/>
  <c r="AD88" i="9"/>
  <c r="AD88" i="3"/>
  <c r="AC91" i="9"/>
  <c r="AC91" i="3"/>
  <c r="AB94" i="9"/>
  <c r="AB94" i="3"/>
  <c r="AD96" i="9"/>
  <c r="AD96" i="3"/>
  <c r="AC99" i="9"/>
  <c r="AC99" i="3"/>
  <c r="AB102" i="9"/>
  <c r="AB102" i="3"/>
  <c r="AD104" i="9"/>
  <c r="AD104" i="3"/>
  <c r="AC107" i="9"/>
  <c r="AC107" i="3"/>
  <c r="AD109" i="9"/>
  <c r="AD109" i="3"/>
  <c r="AD111" i="9"/>
  <c r="AD111" i="3"/>
  <c r="AD113" i="9"/>
  <c r="AD113" i="3"/>
  <c r="AD115" i="9"/>
  <c r="AD115" i="3"/>
  <c r="AD117" i="9"/>
  <c r="AD117" i="3"/>
  <c r="AD119" i="9"/>
  <c r="AD119" i="3"/>
  <c r="AD121" i="9"/>
  <c r="AD121" i="3"/>
  <c r="AD123" i="9"/>
  <c r="AD123" i="3"/>
  <c r="AD125" i="9"/>
  <c r="AD125" i="3"/>
  <c r="AD127" i="9"/>
  <c r="AD127" i="3"/>
  <c r="AD129" i="9"/>
  <c r="AD129" i="3"/>
  <c r="AD131" i="9"/>
  <c r="AD131" i="3"/>
  <c r="AD133" i="9"/>
  <c r="AD133" i="3"/>
  <c r="AD135" i="9"/>
  <c r="AD135" i="3"/>
  <c r="AD137" i="9"/>
  <c r="AD137" i="3"/>
  <c r="AD139" i="9"/>
  <c r="AD139" i="3"/>
  <c r="AD140" i="9"/>
  <c r="AD140" i="3"/>
  <c r="AD142" i="9"/>
  <c r="AD142" i="3"/>
  <c r="AC10" i="9"/>
  <c r="AC10" i="3"/>
  <c r="AD11" i="9"/>
  <c r="AD11" i="3"/>
  <c r="AB13" i="9"/>
  <c r="AB13" i="3"/>
  <c r="AC14" i="9"/>
  <c r="AC14" i="3"/>
  <c r="AD15" i="9"/>
  <c r="AD15" i="3"/>
  <c r="AB17" i="9"/>
  <c r="AB17" i="3"/>
  <c r="AC18" i="9"/>
  <c r="AC18" i="3"/>
  <c r="AD19" i="9"/>
  <c r="AD19" i="3"/>
  <c r="AB21" i="9"/>
  <c r="AB21" i="3"/>
  <c r="AC22" i="9"/>
  <c r="AC22" i="3"/>
  <c r="AD23" i="9"/>
  <c r="AD23" i="3"/>
  <c r="AB25" i="9"/>
  <c r="AB25" i="3"/>
  <c r="AC26" i="9"/>
  <c r="AC26" i="3"/>
  <c r="AD27" i="9"/>
  <c r="AD27" i="3"/>
  <c r="AB29" i="9"/>
  <c r="AB29" i="3"/>
  <c r="AC30" i="9"/>
  <c r="AC30" i="3"/>
  <c r="AD31" i="9"/>
  <c r="AD31" i="3"/>
  <c r="AB33" i="9"/>
  <c r="AB33" i="3"/>
  <c r="AC34" i="9"/>
  <c r="AC34" i="3"/>
  <c r="AD35" i="9"/>
  <c r="AD35" i="3"/>
  <c r="AB37" i="9"/>
  <c r="AB37" i="3"/>
  <c r="AC38" i="9"/>
  <c r="AC38" i="3"/>
  <c r="AD39" i="9"/>
  <c r="AD39" i="3"/>
  <c r="AB41" i="9"/>
  <c r="AB41" i="3"/>
  <c r="AC42" i="9"/>
  <c r="AC42" i="3"/>
  <c r="AD43" i="9"/>
  <c r="AD43" i="3"/>
  <c r="AB45" i="9"/>
  <c r="AB45" i="3"/>
  <c r="AC46" i="9"/>
  <c r="AC46" i="3"/>
  <c r="AD47" i="9"/>
  <c r="AD47" i="3"/>
  <c r="AB49" i="9"/>
  <c r="AB49" i="3"/>
  <c r="AC50" i="9"/>
  <c r="AC50" i="3"/>
  <c r="AD51" i="9"/>
  <c r="AD51" i="3"/>
  <c r="AB53" i="9"/>
  <c r="AB53" i="3"/>
  <c r="AC54" i="9"/>
  <c r="AC54" i="3"/>
  <c r="AD55" i="9"/>
  <c r="AD55" i="3"/>
  <c r="AB57" i="9"/>
  <c r="AB57" i="3"/>
  <c r="AC58" i="9"/>
  <c r="AC58" i="3"/>
  <c r="AD59" i="9"/>
  <c r="AD59" i="3"/>
  <c r="AB61" i="9"/>
  <c r="AB61" i="3"/>
  <c r="AC62" i="9"/>
  <c r="AC62" i="3"/>
  <c r="AD63" i="9"/>
  <c r="AD63" i="3"/>
  <c r="AB65" i="9"/>
  <c r="AB65" i="3"/>
  <c r="AC66" i="9"/>
  <c r="AC66" i="3"/>
  <c r="AD67" i="9"/>
  <c r="AD67" i="3"/>
  <c r="AB69" i="9"/>
  <c r="AB69" i="3"/>
  <c r="AC70" i="9"/>
  <c r="AC70" i="3"/>
  <c r="AD71" i="9"/>
  <c r="AD71" i="3"/>
  <c r="AB73" i="9"/>
  <c r="AB73" i="3"/>
  <c r="AC74" i="9"/>
  <c r="AC74" i="3"/>
  <c r="AD75" i="9"/>
  <c r="AD75" i="3"/>
  <c r="AB77" i="9"/>
  <c r="AB77" i="3"/>
  <c r="AC78" i="9"/>
  <c r="AC78" i="3"/>
  <c r="AD79" i="9"/>
  <c r="AD79" i="3"/>
  <c r="AB81" i="9"/>
  <c r="AB81" i="3"/>
  <c r="AC82" i="9"/>
  <c r="AC82" i="3"/>
  <c r="AD83" i="9"/>
  <c r="AD83" i="3"/>
  <c r="AB85" i="9"/>
  <c r="AB85" i="3"/>
  <c r="AC86" i="9"/>
  <c r="AC86" i="3"/>
  <c r="AD87" i="9"/>
  <c r="AD87" i="3"/>
  <c r="AB89" i="9"/>
  <c r="AB89" i="3"/>
  <c r="AC90" i="9"/>
  <c r="AC90" i="3"/>
  <c r="AD91" i="9"/>
  <c r="AD91" i="3"/>
  <c r="AB93" i="9"/>
  <c r="AB93" i="3"/>
  <c r="AC94" i="9"/>
  <c r="AC94" i="3"/>
  <c r="AD95" i="9"/>
  <c r="AD95" i="3"/>
  <c r="AB97" i="9"/>
  <c r="AB97" i="3"/>
  <c r="AC98" i="9"/>
  <c r="AC98" i="3"/>
  <c r="AD99" i="9"/>
  <c r="AD99" i="3"/>
  <c r="AB101" i="9"/>
  <c r="AB101" i="3"/>
  <c r="AC102" i="9"/>
  <c r="AC102" i="3"/>
  <c r="AD103" i="9"/>
  <c r="AD103" i="3"/>
  <c r="AB105" i="9"/>
  <c r="AB105" i="3"/>
  <c r="AC106" i="9"/>
  <c r="AC106" i="3"/>
  <c r="AD107" i="9"/>
  <c r="AD107" i="3"/>
  <c r="AC12" i="9"/>
  <c r="AC12" i="3"/>
  <c r="AB15" i="9"/>
  <c r="AB15" i="3"/>
  <c r="AD17" i="9"/>
  <c r="AD17" i="3"/>
  <c r="AC20" i="9"/>
  <c r="AC20" i="3"/>
  <c r="AB23" i="9"/>
  <c r="AB23" i="3"/>
  <c r="AD25" i="9"/>
  <c r="AD25" i="3"/>
  <c r="AC28" i="9"/>
  <c r="AC28" i="3"/>
  <c r="AB31" i="9"/>
  <c r="AB31" i="3"/>
  <c r="AD33" i="9"/>
  <c r="AD33" i="3"/>
  <c r="AC36" i="9"/>
  <c r="AC36" i="3"/>
  <c r="AB39" i="9"/>
  <c r="AB39" i="3"/>
  <c r="AD41" i="9"/>
  <c r="AD41" i="3"/>
  <c r="AC44" i="9"/>
  <c r="AC44" i="3"/>
  <c r="AB47" i="9"/>
  <c r="AB47" i="3"/>
  <c r="AD49" i="9"/>
  <c r="AD49" i="3"/>
  <c r="AC52" i="9"/>
  <c r="AC52" i="3"/>
  <c r="AB55" i="9"/>
  <c r="AB55" i="3"/>
  <c r="AD57" i="9"/>
  <c r="AD57" i="3"/>
  <c r="AC60" i="9"/>
  <c r="AC60" i="3"/>
  <c r="AB63" i="9"/>
  <c r="AB63" i="3"/>
  <c r="AD65" i="9"/>
  <c r="AD65" i="3"/>
  <c r="AC68" i="9"/>
  <c r="AC68" i="3"/>
  <c r="AB71" i="9"/>
  <c r="AB71" i="3"/>
  <c r="AC72" i="9"/>
  <c r="AC72" i="3"/>
  <c r="AC76" i="9"/>
  <c r="AC76" i="3"/>
  <c r="AB79" i="9"/>
  <c r="AB79" i="3"/>
  <c r="AD81" i="9"/>
  <c r="AD81" i="3"/>
  <c r="AC84" i="9"/>
  <c r="AC84" i="3"/>
  <c r="AB87" i="9"/>
  <c r="AB87" i="3"/>
  <c r="AD89" i="9"/>
  <c r="AD89" i="3"/>
  <c r="AC92" i="9"/>
  <c r="AC92" i="3"/>
  <c r="AB95" i="9"/>
  <c r="AB95" i="3"/>
  <c r="AD97" i="9"/>
  <c r="AD97" i="3"/>
  <c r="AC100" i="9"/>
  <c r="AC100" i="3"/>
  <c r="AB103" i="9"/>
  <c r="AB103" i="3"/>
  <c r="AD105" i="9"/>
  <c r="AD105" i="3"/>
  <c r="AC108" i="9"/>
  <c r="AC108" i="3"/>
  <c r="AC110" i="9"/>
  <c r="AC110" i="3"/>
  <c r="AC112" i="9"/>
  <c r="AC112" i="3"/>
  <c r="AC114" i="9"/>
  <c r="AC114" i="3"/>
  <c r="AC116" i="9"/>
  <c r="AC116" i="3"/>
  <c r="AC118" i="9"/>
  <c r="AC118" i="3"/>
  <c r="AC120" i="9"/>
  <c r="AC120" i="3"/>
  <c r="AC122" i="9"/>
  <c r="AC122" i="3"/>
  <c r="AC124" i="9"/>
  <c r="AC124" i="3"/>
  <c r="AC126" i="9"/>
  <c r="AC126" i="3"/>
  <c r="AC128" i="9"/>
  <c r="AC128" i="3"/>
  <c r="AC130" i="9"/>
  <c r="AC130" i="3"/>
  <c r="AC132" i="9"/>
  <c r="AC132" i="3"/>
  <c r="AC134" i="9"/>
  <c r="AC134" i="3"/>
  <c r="AC136" i="9"/>
  <c r="AC136" i="3"/>
  <c r="AC138" i="9"/>
  <c r="AC138" i="3"/>
  <c r="AC139" i="9"/>
  <c r="AC139" i="3"/>
  <c r="AC141" i="9"/>
  <c r="AC141" i="3"/>
  <c r="AC142" i="9"/>
  <c r="AC142" i="3"/>
  <c r="AB10" i="9"/>
  <c r="AB10" i="3"/>
  <c r="AD12" i="9"/>
  <c r="AD12" i="3"/>
  <c r="AC15" i="9"/>
  <c r="AC15" i="3"/>
  <c r="AB18" i="9"/>
  <c r="AB18" i="3"/>
  <c r="AD20" i="9"/>
  <c r="AD20" i="3"/>
  <c r="AC23" i="9"/>
  <c r="AC23" i="3"/>
  <c r="AB26" i="9"/>
  <c r="AB26" i="3"/>
  <c r="AD28" i="9"/>
  <c r="AD28" i="3"/>
  <c r="AC31" i="9"/>
  <c r="AC31" i="3"/>
  <c r="AB34" i="9"/>
  <c r="AB34" i="3"/>
  <c r="AD36" i="9"/>
  <c r="AD36" i="3"/>
  <c r="AC39" i="9"/>
  <c r="AC39" i="3"/>
  <c r="AB42" i="9"/>
  <c r="AB42" i="3"/>
  <c r="AD44" i="9"/>
  <c r="AD44" i="3"/>
  <c r="AC47" i="9"/>
  <c r="AC47" i="3"/>
  <c r="AB50" i="9"/>
  <c r="AB50" i="3"/>
  <c r="AD52" i="9"/>
  <c r="AD52" i="3"/>
  <c r="AC55" i="9"/>
  <c r="AC55" i="3"/>
  <c r="AB58" i="9"/>
  <c r="AB58" i="3"/>
  <c r="AD60" i="9"/>
  <c r="AD60" i="3"/>
  <c r="AC63" i="9"/>
  <c r="AC63" i="3"/>
  <c r="AB66" i="9"/>
  <c r="AB66" i="3"/>
  <c r="AD68" i="9"/>
  <c r="AD68" i="3"/>
  <c r="AC71" i="9"/>
  <c r="AC71" i="3"/>
  <c r="AB74" i="9"/>
  <c r="AB74" i="3"/>
  <c r="AD76" i="9"/>
  <c r="AD76" i="3"/>
  <c r="AC79" i="9"/>
  <c r="AC79" i="3"/>
  <c r="AB82" i="9"/>
  <c r="AB82" i="3"/>
  <c r="AD84" i="9"/>
  <c r="AD84" i="3"/>
  <c r="AC87" i="9"/>
  <c r="AC87" i="3"/>
  <c r="AB90" i="9"/>
  <c r="AB90" i="3"/>
  <c r="AD92" i="9"/>
  <c r="AD92" i="3"/>
  <c r="AC95" i="9"/>
  <c r="AC95" i="3"/>
  <c r="AB98" i="9"/>
  <c r="AB98" i="3"/>
  <c r="AD100" i="9"/>
  <c r="AD100" i="3"/>
  <c r="AC103" i="9"/>
  <c r="AC103" i="3"/>
  <c r="AB106" i="9"/>
  <c r="AB106" i="3"/>
  <c r="AD108" i="9"/>
  <c r="AD108" i="3"/>
  <c r="AD110" i="9"/>
  <c r="AD110" i="3"/>
  <c r="AD112" i="9"/>
  <c r="AD112" i="3"/>
  <c r="AD114" i="9"/>
  <c r="AD114" i="3"/>
  <c r="AD116" i="9"/>
  <c r="AD116" i="3"/>
  <c r="AD118" i="9"/>
  <c r="AD118" i="3"/>
  <c r="AD120" i="9"/>
  <c r="AD120" i="3"/>
  <c r="AD122" i="9"/>
  <c r="AD122" i="3"/>
  <c r="AD124" i="9"/>
  <c r="AD124" i="3"/>
  <c r="AD126" i="9"/>
  <c r="AD126" i="3"/>
  <c r="AD128" i="9"/>
  <c r="AD128" i="3"/>
  <c r="AD130" i="9"/>
  <c r="AD130" i="3"/>
  <c r="AD132" i="9"/>
  <c r="AD132" i="3"/>
  <c r="AD134" i="9"/>
  <c r="AD134" i="3"/>
  <c r="AD136" i="9"/>
  <c r="AD136" i="3"/>
  <c r="AD138" i="9"/>
  <c r="AD138" i="3"/>
  <c r="AD141" i="9"/>
  <c r="AD141" i="3"/>
  <c r="AD10" i="9"/>
  <c r="AD10" i="3"/>
  <c r="AB12" i="9"/>
  <c r="AB12" i="3"/>
  <c r="AC13" i="9"/>
  <c r="AC13" i="3"/>
  <c r="AD14" i="9"/>
  <c r="AD14" i="3"/>
  <c r="AB16" i="9"/>
  <c r="AB16" i="3"/>
  <c r="AC17" i="9"/>
  <c r="AC17" i="3"/>
  <c r="AD18" i="9"/>
  <c r="AD18" i="3"/>
  <c r="AB20" i="9"/>
  <c r="AB20" i="3"/>
  <c r="AC21" i="9"/>
  <c r="AC21" i="3"/>
  <c r="AD22" i="9"/>
  <c r="AD22" i="3"/>
  <c r="AB24" i="9"/>
  <c r="AB24" i="3"/>
  <c r="AC25" i="9"/>
  <c r="AC25" i="3"/>
  <c r="AD26" i="9"/>
  <c r="AD26" i="3"/>
  <c r="AB28" i="9"/>
  <c r="AB28" i="3"/>
  <c r="AC29" i="9"/>
  <c r="AC29" i="3"/>
  <c r="AD30" i="9"/>
  <c r="AD30" i="3"/>
  <c r="AB32" i="9"/>
  <c r="AB32" i="3"/>
  <c r="AC33" i="9"/>
  <c r="AC33" i="3"/>
  <c r="AD34" i="9"/>
  <c r="AD34" i="3"/>
  <c r="AB36" i="9"/>
  <c r="AB36" i="3"/>
  <c r="AC37" i="9"/>
  <c r="AC37" i="3"/>
  <c r="AD38" i="9"/>
  <c r="AD38" i="3"/>
  <c r="AB40" i="9"/>
  <c r="AB40" i="3"/>
  <c r="AC41" i="9"/>
  <c r="AC41" i="3"/>
  <c r="AD42" i="9"/>
  <c r="AD42" i="3"/>
  <c r="AB44" i="9"/>
  <c r="AB44" i="3"/>
  <c r="AC45" i="9"/>
  <c r="AC45" i="3"/>
  <c r="AD46" i="9"/>
  <c r="AD46" i="3"/>
  <c r="AB48" i="9"/>
  <c r="AB48" i="3"/>
  <c r="AC49" i="9"/>
  <c r="AC49" i="3"/>
  <c r="AD50" i="9"/>
  <c r="AD50" i="3"/>
  <c r="AB52" i="9"/>
  <c r="AB52" i="3"/>
  <c r="AC53" i="9"/>
  <c r="AC53" i="3"/>
  <c r="AD54" i="9"/>
  <c r="AD54" i="3"/>
  <c r="AB56" i="9"/>
  <c r="AB56" i="3"/>
  <c r="AC57" i="9"/>
  <c r="AC57" i="3"/>
  <c r="AD58" i="9"/>
  <c r="AD58" i="3"/>
  <c r="AB60" i="9"/>
  <c r="AB60" i="3"/>
  <c r="AC61" i="9"/>
  <c r="AC61" i="3"/>
  <c r="AD62" i="9"/>
  <c r="AD62" i="3"/>
  <c r="AB64" i="9"/>
  <c r="AB64" i="3"/>
  <c r="AC65" i="9"/>
  <c r="AC65" i="3"/>
  <c r="AD66" i="9"/>
  <c r="AD66" i="3"/>
  <c r="AB68" i="9"/>
  <c r="AB68" i="3"/>
  <c r="AC69" i="9"/>
  <c r="AC69" i="3"/>
  <c r="AD70" i="9"/>
  <c r="AD70" i="3"/>
  <c r="AB72" i="9"/>
  <c r="AB72" i="3"/>
  <c r="AC73" i="9"/>
  <c r="AC73" i="3"/>
  <c r="AD74" i="9"/>
  <c r="AD74" i="3"/>
  <c r="AB76" i="9"/>
  <c r="AB76" i="3"/>
  <c r="AC77" i="9"/>
  <c r="AC77" i="3"/>
  <c r="AD78" i="9"/>
  <c r="AD78" i="3"/>
  <c r="AB80" i="9"/>
  <c r="AB80" i="3"/>
  <c r="AC81" i="9"/>
  <c r="AC81" i="3"/>
  <c r="AD82" i="9"/>
  <c r="AD82" i="3"/>
  <c r="AB84" i="9"/>
  <c r="AB84" i="3"/>
  <c r="AC85" i="9"/>
  <c r="AC85" i="3"/>
  <c r="AD86" i="9"/>
  <c r="AD86" i="3"/>
  <c r="AB88" i="9"/>
  <c r="AB88" i="3"/>
  <c r="AC89" i="9"/>
  <c r="AC89" i="3"/>
  <c r="AD90" i="9"/>
  <c r="AD90" i="3"/>
  <c r="AB92" i="9"/>
  <c r="AB92" i="3"/>
  <c r="AC93" i="9"/>
  <c r="AC93" i="3"/>
  <c r="AD94" i="9"/>
  <c r="AD94" i="3"/>
  <c r="AB96" i="9"/>
  <c r="AB96" i="3"/>
  <c r="AC97" i="9"/>
  <c r="AC97" i="3"/>
  <c r="AD98" i="9"/>
  <c r="AD98" i="3"/>
  <c r="AB100" i="9"/>
  <c r="AB100" i="3"/>
  <c r="AC101" i="9"/>
  <c r="AC101" i="3"/>
  <c r="AD102" i="9"/>
  <c r="AD102" i="3"/>
  <c r="AB104" i="9"/>
  <c r="AB104" i="3"/>
  <c r="AC105" i="9"/>
  <c r="AC105" i="3"/>
  <c r="AD106" i="9"/>
  <c r="AD106" i="3"/>
  <c r="AB108" i="9"/>
  <c r="AB108" i="3"/>
  <c r="AF108" i="3" s="1"/>
  <c r="AB109" i="9"/>
  <c r="AB109" i="3"/>
  <c r="AB110" i="9"/>
  <c r="AB110" i="3"/>
  <c r="AB111" i="9"/>
  <c r="AB111" i="3"/>
  <c r="AB112" i="9"/>
  <c r="AB112" i="3"/>
  <c r="AB113" i="9"/>
  <c r="AB113" i="3"/>
  <c r="AB114" i="9"/>
  <c r="AB114" i="3"/>
  <c r="AB115" i="9"/>
  <c r="AB115" i="3"/>
  <c r="AB116" i="9"/>
  <c r="AB116" i="3"/>
  <c r="AB117" i="9"/>
  <c r="AB117" i="3"/>
  <c r="AB118" i="9"/>
  <c r="AB118" i="3"/>
  <c r="AB119" i="9"/>
  <c r="AB119" i="3"/>
  <c r="AB120" i="9"/>
  <c r="AB120" i="3"/>
  <c r="AB121" i="9"/>
  <c r="AB121" i="3"/>
  <c r="AB122" i="9"/>
  <c r="AB122" i="3"/>
  <c r="AB123" i="9"/>
  <c r="AB123" i="3"/>
  <c r="AB124" i="9"/>
  <c r="AB124" i="3"/>
  <c r="AB125" i="9"/>
  <c r="AB125" i="3"/>
  <c r="AB126" i="9"/>
  <c r="AB126" i="3"/>
  <c r="AB127" i="9"/>
  <c r="AB127" i="3"/>
  <c r="AB128" i="9"/>
  <c r="AB128" i="3"/>
  <c r="AB129" i="9"/>
  <c r="AB129" i="3"/>
  <c r="AB130" i="9"/>
  <c r="AB130" i="3"/>
  <c r="AB131" i="9"/>
  <c r="AB131" i="3"/>
  <c r="AB132" i="9"/>
  <c r="AB132" i="3"/>
  <c r="AF132" i="3" s="1"/>
  <c r="AB133" i="9"/>
  <c r="AG133" i="9" s="1"/>
  <c r="AB133" i="3"/>
  <c r="AB134" i="9"/>
  <c r="AB134" i="3"/>
  <c r="AB135" i="9"/>
  <c r="AB135" i="3"/>
  <c r="AB136" i="9"/>
  <c r="AB136" i="3"/>
  <c r="AB137" i="9"/>
  <c r="AB137" i="3"/>
  <c r="AB138" i="9"/>
  <c r="AB138" i="3"/>
  <c r="AB139" i="9"/>
  <c r="AB139" i="3"/>
  <c r="AB140" i="9"/>
  <c r="AB140" i="3"/>
  <c r="AF140" i="3" s="1"/>
  <c r="AB141" i="9"/>
  <c r="AB141" i="3"/>
  <c r="AB142" i="9"/>
  <c r="AB142" i="3"/>
  <c r="AD9" i="9"/>
  <c r="D8" i="3"/>
  <c r="AD9" i="3"/>
  <c r="D9" i="3"/>
  <c r="D6" i="3"/>
  <c r="D11" i="3"/>
  <c r="D10" i="3"/>
  <c r="D7" i="3"/>
  <c r="AB9" i="9"/>
  <c r="B11" i="3"/>
  <c r="B10" i="3"/>
  <c r="AB9" i="3"/>
  <c r="B7" i="3"/>
  <c r="B8" i="3"/>
  <c r="B9" i="3"/>
  <c r="B6" i="3"/>
  <c r="AC9" i="9"/>
  <c r="C6" i="3"/>
  <c r="C11" i="3"/>
  <c r="C10" i="3"/>
  <c r="J10" i="3" s="1"/>
  <c r="C7" i="3"/>
  <c r="C8" i="3"/>
  <c r="H3" i="3"/>
  <c r="C9" i="3"/>
  <c r="AC9" i="3"/>
  <c r="O100" i="2"/>
  <c r="O102" i="2"/>
  <c r="O104" i="2"/>
  <c r="O105" i="2"/>
  <c r="O107" i="2"/>
  <c r="O99" i="2"/>
  <c r="O101" i="2"/>
  <c r="O103" i="2"/>
  <c r="O106" i="2"/>
  <c r="O98" i="2"/>
  <c r="O94" i="2"/>
  <c r="O95" i="2"/>
  <c r="O96" i="2"/>
  <c r="O97" i="2"/>
  <c r="K15" i="9"/>
  <c r="M15" i="9"/>
  <c r="L15" i="9"/>
  <c r="D7" i="9"/>
  <c r="O6" i="2"/>
  <c r="B7" i="9"/>
  <c r="C6" i="9"/>
  <c r="AB6" i="9"/>
  <c r="O4" i="2"/>
  <c r="O5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148" i="2"/>
  <c r="AG190" i="9"/>
  <c r="AH190" i="9"/>
  <c r="AH192" i="9"/>
  <c r="AG194" i="9"/>
  <c r="AH194" i="9"/>
  <c r="AF194" i="9"/>
  <c r="AG196" i="9"/>
  <c r="AG197" i="9"/>
  <c r="AG198" i="9"/>
  <c r="AH198" i="9"/>
  <c r="AF198" i="9"/>
  <c r="AF199" i="9"/>
  <c r="AG202" i="9"/>
  <c r="AH202" i="9"/>
  <c r="AF202" i="9"/>
  <c r="AG205" i="9"/>
  <c r="AG206" i="9"/>
  <c r="AH206" i="9"/>
  <c r="AF206" i="9"/>
  <c r="AF207" i="9"/>
  <c r="AF208" i="9"/>
  <c r="AG210" i="9"/>
  <c r="AH210" i="9"/>
  <c r="AF210" i="9"/>
  <c r="AG212" i="9"/>
  <c r="AG214" i="9"/>
  <c r="AH214" i="9"/>
  <c r="AF214" i="9"/>
  <c r="AG218" i="9"/>
  <c r="AH218" i="9"/>
  <c r="AF218" i="9"/>
  <c r="AG222" i="9"/>
  <c r="AH222" i="9"/>
  <c r="AF222" i="9"/>
  <c r="AF224" i="9"/>
  <c r="AG226" i="9"/>
  <c r="AH226" i="9"/>
  <c r="AF226" i="9"/>
  <c r="AG228" i="9"/>
  <c r="AG229" i="9"/>
  <c r="AG230" i="9"/>
  <c r="AF230" i="9"/>
  <c r="AH230" i="9"/>
  <c r="AF231" i="9"/>
  <c r="AG234" i="9"/>
  <c r="AF234" i="9"/>
  <c r="AH234" i="9"/>
  <c r="AG237" i="9"/>
  <c r="AG238" i="9"/>
  <c r="AF238" i="9"/>
  <c r="AH238" i="9"/>
  <c r="AF239" i="9"/>
  <c r="AH240" i="9"/>
  <c r="AG242" i="9"/>
  <c r="AF242" i="9"/>
  <c r="AH245" i="9"/>
  <c r="AF246" i="9"/>
  <c r="AH246" i="9"/>
  <c r="AG249" i="9"/>
  <c r="AF250" i="9"/>
  <c r="AH250" i="9"/>
  <c r="AF254" i="9"/>
  <c r="AH254" i="9"/>
  <c r="AF258" i="9"/>
  <c r="AH258" i="9"/>
  <c r="AF260" i="9"/>
  <c r="AF262" i="9"/>
  <c r="AH262" i="9"/>
  <c r="AG264" i="9"/>
  <c r="AF265" i="9"/>
  <c r="AF266" i="9"/>
  <c r="AH266" i="9"/>
  <c r="AF268" i="9"/>
  <c r="AH269" i="9"/>
  <c r="AF270" i="9"/>
  <c r="AH270" i="9"/>
  <c r="AG271" i="9"/>
  <c r="AG272" i="9"/>
  <c r="AF274" i="9"/>
  <c r="AH274" i="9"/>
  <c r="AH277" i="9"/>
  <c r="AF278" i="9"/>
  <c r="AH278" i="9"/>
  <c r="AF282" i="9"/>
  <c r="AH282" i="9"/>
  <c r="AF286" i="9"/>
  <c r="AH286" i="9"/>
  <c r="AF289" i="9"/>
  <c r="AF290" i="9"/>
  <c r="AH290" i="9"/>
  <c r="AG294" i="9"/>
  <c r="AF294" i="9"/>
  <c r="AH294" i="9"/>
  <c r="AG298" i="9"/>
  <c r="AF298" i="9"/>
  <c r="AH298" i="9"/>
  <c r="AB4" i="9"/>
  <c r="C8" i="9"/>
  <c r="B6" i="9"/>
  <c r="B5" i="9"/>
  <c r="B8" i="9"/>
  <c r="O149" i="2"/>
  <c r="AB2" i="9"/>
  <c r="AF2" i="9" s="1"/>
  <c r="AD4" i="9"/>
  <c r="B10" i="9"/>
  <c r="B9" i="9"/>
  <c r="AF192" i="9"/>
  <c r="AH242" i="9"/>
  <c r="D8" i="9"/>
  <c r="D9" i="9"/>
  <c r="D6" i="9"/>
  <c r="C5" i="9"/>
  <c r="C10" i="9"/>
  <c r="C9" i="9"/>
  <c r="C7" i="9"/>
  <c r="AC4" i="9"/>
  <c r="AD2" i="9"/>
  <c r="AH2" i="9" s="1"/>
  <c r="D10" i="9"/>
  <c r="D5" i="9"/>
  <c r="AH185" i="9" l="1"/>
  <c r="AG159" i="9"/>
  <c r="AF188" i="9"/>
  <c r="AH182" i="9"/>
  <c r="AH178" i="9"/>
  <c r="AG174" i="9"/>
  <c r="AF170" i="9"/>
  <c r="AF168" i="9"/>
  <c r="AF166" i="9"/>
  <c r="AH162" i="9"/>
  <c r="AH129" i="9"/>
  <c r="AH122" i="9"/>
  <c r="AG277" i="9"/>
  <c r="AH273" i="9"/>
  <c r="AF269" i="9"/>
  <c r="AH265" i="9"/>
  <c r="AG261" i="9"/>
  <c r="AH259" i="9"/>
  <c r="AF257" i="9"/>
  <c r="AF255" i="9"/>
  <c r="AF253" i="9"/>
  <c r="AH251" i="9"/>
  <c r="AF249" i="9"/>
  <c r="AF247" i="9"/>
  <c r="AG245" i="9"/>
  <c r="AH243" i="9"/>
  <c r="AF241" i="9"/>
  <c r="AG239" i="9"/>
  <c r="AF233" i="9"/>
  <c r="AG231" i="9"/>
  <c r="AF229" i="9"/>
  <c r="AG191" i="9"/>
  <c r="AF300" i="9"/>
  <c r="AF296" i="9"/>
  <c r="AF292" i="9"/>
  <c r="AH288" i="9"/>
  <c r="AG284" i="9"/>
  <c r="AH280" i="9"/>
  <c r="AG276" i="9"/>
  <c r="AH272" i="9"/>
  <c r="AG268" i="9"/>
  <c r="AF264" i="9"/>
  <c r="AG260" i="9"/>
  <c r="AH256" i="9"/>
  <c r="AG252" i="9"/>
  <c r="AH248" i="9"/>
  <c r="AG244" i="9"/>
  <c r="AG240" i="9"/>
  <c r="AH236" i="9"/>
  <c r="AG232" i="9"/>
  <c r="AF228" i="9"/>
  <c r="AG224" i="9"/>
  <c r="AF220" i="9"/>
  <c r="AG216" i="9"/>
  <c r="AF212" i="9"/>
  <c r="AG208" i="9"/>
  <c r="AF204" i="9"/>
  <c r="AG200" i="9"/>
  <c r="AF196" i="9"/>
  <c r="AG150" i="9"/>
  <c r="AG146" i="9"/>
  <c r="AH144" i="9"/>
  <c r="AG144" i="9"/>
  <c r="AG282" i="9"/>
  <c r="AF190" i="9"/>
  <c r="AH292" i="9"/>
  <c r="AG281" i="9"/>
  <c r="AH252" i="9"/>
  <c r="AF223" i="9"/>
  <c r="AG221" i="9"/>
  <c r="AF215" i="9"/>
  <c r="AG213" i="9"/>
  <c r="AF191" i="9"/>
  <c r="AH257" i="9"/>
  <c r="AG155" i="9"/>
  <c r="AH300" i="9"/>
  <c r="AH296" i="9"/>
  <c r="AH284" i="9"/>
  <c r="AG280" i="9"/>
  <c r="AG263" i="9"/>
  <c r="AF259" i="9"/>
  <c r="AG257" i="9"/>
  <c r="AG251" i="9"/>
  <c r="AG248" i="9"/>
  <c r="AG236" i="9"/>
  <c r="AH232" i="9"/>
  <c r="AG220" i="9"/>
  <c r="AF216" i="9"/>
  <c r="AG204" i="9"/>
  <c r="AF200" i="9"/>
  <c r="AF295" i="9"/>
  <c r="AG293" i="9"/>
  <c r="AG111" i="9"/>
  <c r="AF299" i="9"/>
  <c r="AG297" i="9"/>
  <c r="AF291" i="9"/>
  <c r="AG288" i="9"/>
  <c r="AG279" i="9"/>
  <c r="AH276" i="9"/>
  <c r="AF273" i="9"/>
  <c r="AF267" i="9"/>
  <c r="AG265" i="9"/>
  <c r="AG256" i="9"/>
  <c r="AH253" i="9"/>
  <c r="AH247" i="9"/>
  <c r="AH244" i="9"/>
  <c r="AH241" i="9"/>
  <c r="AH235" i="9"/>
  <c r="AH233" i="9"/>
  <c r="AH227" i="9"/>
  <c r="AF225" i="9"/>
  <c r="AH219" i="9"/>
  <c r="AF217" i="9"/>
  <c r="AH211" i="9"/>
  <c r="AF209" i="9"/>
  <c r="AH203" i="9"/>
  <c r="AF201" i="9"/>
  <c r="AF195" i="9"/>
  <c r="AF193" i="9"/>
  <c r="AF233" i="3"/>
  <c r="AF228" i="3"/>
  <c r="AF224" i="3"/>
  <c r="AF220" i="3"/>
  <c r="AF216" i="3"/>
  <c r="AF212" i="3"/>
  <c r="AF208" i="3"/>
  <c r="AF204" i="3"/>
  <c r="AF200" i="3"/>
  <c r="AF196" i="3"/>
  <c r="AF192" i="3"/>
  <c r="AF275" i="9"/>
  <c r="AG273" i="9"/>
  <c r="AH261" i="9"/>
  <c r="AH255" i="9"/>
  <c r="AH249" i="9"/>
  <c r="AF243" i="9"/>
  <c r="AH136" i="9"/>
  <c r="AH112" i="9"/>
  <c r="AH133" i="9"/>
  <c r="AF119" i="9"/>
  <c r="AF115" i="9"/>
  <c r="AG142" i="9"/>
  <c r="AG300" i="9"/>
  <c r="AH297" i="9"/>
  <c r="AG296" i="9"/>
  <c r="AH293" i="9"/>
  <c r="AG292" i="9"/>
  <c r="AG285" i="9"/>
  <c r="AG283" i="9"/>
  <c r="AH281" i="9"/>
  <c r="AF279" i="9"/>
  <c r="AF277" i="9"/>
  <c r="AG269" i="9"/>
  <c r="AG267" i="9"/>
  <c r="AF263" i="9"/>
  <c r="AF261" i="9"/>
  <c r="AG253" i="9"/>
  <c r="AF251" i="9"/>
  <c r="AG247" i="9"/>
  <c r="AF245" i="9"/>
  <c r="AG233" i="9"/>
  <c r="AH231" i="9"/>
  <c r="AH229" i="9"/>
  <c r="AF227" i="9"/>
  <c r="AG217" i="9"/>
  <c r="AH215" i="9"/>
  <c r="AF213" i="9"/>
  <c r="AF211" i="9"/>
  <c r="AG201" i="9"/>
  <c r="AH199" i="9"/>
  <c r="AF197" i="9"/>
  <c r="AH195" i="9"/>
  <c r="AH191" i="9"/>
  <c r="AH299" i="9"/>
  <c r="AH295" i="9"/>
  <c r="AG291" i="9"/>
  <c r="AH289" i="9"/>
  <c r="AF287" i="9"/>
  <c r="AF285" i="9"/>
  <c r="AG275" i="9"/>
  <c r="AF271" i="9"/>
  <c r="AG259" i="9"/>
  <c r="AG255" i="9"/>
  <c r="AG243" i="9"/>
  <c r="AG241" i="9"/>
  <c r="AH239" i="9"/>
  <c r="AH237" i="9"/>
  <c r="AF235" i="9"/>
  <c r="AG225" i="9"/>
  <c r="AH223" i="9"/>
  <c r="AF221" i="9"/>
  <c r="AF219" i="9"/>
  <c r="AG209" i="9"/>
  <c r="AH207" i="9"/>
  <c r="AF205" i="9"/>
  <c r="AF203" i="9"/>
  <c r="AG193" i="9"/>
  <c r="AF116" i="9"/>
  <c r="AG287" i="9"/>
  <c r="AF283" i="9"/>
  <c r="AG139" i="9"/>
  <c r="AG136" i="9"/>
  <c r="AF288" i="9"/>
  <c r="AF284" i="9"/>
  <c r="AF280" i="9"/>
  <c r="AF276" i="9"/>
  <c r="AF272" i="9"/>
  <c r="AH268" i="9"/>
  <c r="AH264" i="9"/>
  <c r="AH260" i="9"/>
  <c r="AF256" i="9"/>
  <c r="AF252" i="9"/>
  <c r="AF248" i="9"/>
  <c r="AF244" i="9"/>
  <c r="AF240" i="9"/>
  <c r="AF236" i="9"/>
  <c r="AF232" i="9"/>
  <c r="AH228" i="9"/>
  <c r="AH224" i="9"/>
  <c r="AH220" i="9"/>
  <c r="AH216" i="9"/>
  <c r="AH212" i="9"/>
  <c r="AH208" i="9"/>
  <c r="AH204" i="9"/>
  <c r="AH200" i="9"/>
  <c r="AH196" i="9"/>
  <c r="AG192" i="9"/>
  <c r="AG184" i="9"/>
  <c r="AH176" i="9"/>
  <c r="AF172" i="9"/>
  <c r="AG168" i="9"/>
  <c r="AH179" i="9"/>
  <c r="AG165" i="9"/>
  <c r="AG161" i="9"/>
  <c r="AH156" i="9"/>
  <c r="AF297" i="3"/>
  <c r="AF289" i="3"/>
  <c r="AG215" i="3"/>
  <c r="AG211" i="3"/>
  <c r="AF142" i="3"/>
  <c r="AH136" i="3"/>
  <c r="AH128" i="3"/>
  <c r="AH120" i="3"/>
  <c r="AF114" i="3"/>
  <c r="AG147" i="9"/>
  <c r="AH143" i="9"/>
  <c r="AH188" i="9"/>
  <c r="AF182" i="9"/>
  <c r="AG162" i="9"/>
  <c r="AF160" i="9"/>
  <c r="AG158" i="9"/>
  <c r="AH153" i="9"/>
  <c r="AG188" i="9"/>
  <c r="AH172" i="9"/>
  <c r="AF146" i="9"/>
  <c r="AG127" i="9"/>
  <c r="AH111" i="9"/>
  <c r="AG116" i="9"/>
  <c r="AF129" i="9"/>
  <c r="AG121" i="9"/>
  <c r="AF138" i="9"/>
  <c r="AF130" i="9"/>
  <c r="AG114" i="9"/>
  <c r="AF185" i="9"/>
  <c r="AF181" i="9"/>
  <c r="AF179" i="9"/>
  <c r="AG177" i="9"/>
  <c r="AH173" i="9"/>
  <c r="AH169" i="9"/>
  <c r="AF165" i="9"/>
  <c r="AH163" i="9"/>
  <c r="AF153" i="9"/>
  <c r="AG126" i="9"/>
  <c r="AH109" i="9"/>
  <c r="AH141" i="9"/>
  <c r="AF133" i="9"/>
  <c r="AH126" i="9"/>
  <c r="AF118" i="9"/>
  <c r="AH142" i="9"/>
  <c r="AF136" i="9"/>
  <c r="AG134" i="9"/>
  <c r="AG128" i="9"/>
  <c r="AF126" i="9"/>
  <c r="AH120" i="9"/>
  <c r="AH118" i="9"/>
  <c r="AG112" i="9"/>
  <c r="AF110" i="9"/>
  <c r="AG141" i="9"/>
  <c r="AF139" i="9"/>
  <c r="AF125" i="9"/>
  <c r="AH117" i="9"/>
  <c r="AF109" i="9"/>
  <c r="AH131" i="9"/>
  <c r="AF123" i="9"/>
  <c r="AH115" i="9"/>
  <c r="AG4" i="3"/>
  <c r="AH154" i="9"/>
  <c r="AF152" i="9"/>
  <c r="AH150" i="9"/>
  <c r="AH146" i="9"/>
  <c r="AG145" i="9"/>
  <c r="AG181" i="9"/>
  <c r="AG175" i="9"/>
  <c r="AG172" i="9"/>
  <c r="AF273" i="3"/>
  <c r="AF265" i="3"/>
  <c r="AF257" i="3"/>
  <c r="AF249" i="3"/>
  <c r="AF241" i="3"/>
  <c r="AF232" i="3"/>
  <c r="AF222" i="3"/>
  <c r="AG299" i="3"/>
  <c r="AF299" i="3"/>
  <c r="AG297" i="3"/>
  <c r="AH295" i="3"/>
  <c r="AF295" i="3"/>
  <c r="AF293" i="3"/>
  <c r="AG293" i="3"/>
  <c r="AH293" i="3"/>
  <c r="AF291" i="3"/>
  <c r="AG291" i="3"/>
  <c r="AG289" i="3"/>
  <c r="AH287" i="3"/>
  <c r="AF287" i="3"/>
  <c r="AG285" i="3"/>
  <c r="AH285" i="3"/>
  <c r="AF285" i="3"/>
  <c r="AG283" i="3"/>
  <c r="AF283" i="3"/>
  <c r="AG281" i="3"/>
  <c r="AH279" i="3"/>
  <c r="AF279" i="3"/>
  <c r="AG277" i="3"/>
  <c r="AF277" i="3"/>
  <c r="AH277" i="3"/>
  <c r="AF275" i="3"/>
  <c r="AG275" i="3"/>
  <c r="AG273" i="3"/>
  <c r="AH271" i="3"/>
  <c r="AF271" i="3"/>
  <c r="AG269" i="3"/>
  <c r="AH269" i="3"/>
  <c r="AF269" i="3"/>
  <c r="AG267" i="3"/>
  <c r="AF267" i="3"/>
  <c r="AG265" i="3"/>
  <c r="AH263" i="3"/>
  <c r="AF263" i="3"/>
  <c r="AH261" i="3"/>
  <c r="AF261" i="3"/>
  <c r="AG261" i="3"/>
  <c r="AF259" i="3"/>
  <c r="AG259" i="3"/>
  <c r="AG257" i="3"/>
  <c r="AH255" i="3"/>
  <c r="AF255" i="3"/>
  <c r="AG253" i="3"/>
  <c r="AH253" i="3"/>
  <c r="AF253" i="3"/>
  <c r="AG251" i="3"/>
  <c r="AF251" i="3"/>
  <c r="AG249" i="3"/>
  <c r="AH247" i="3"/>
  <c r="AF247" i="3"/>
  <c r="AH245" i="3"/>
  <c r="AG245" i="3"/>
  <c r="AF245" i="3"/>
  <c r="AG243" i="3"/>
  <c r="AF243" i="3"/>
  <c r="AG241" i="3"/>
  <c r="AH239" i="3"/>
  <c r="AF239" i="3"/>
  <c r="AG237" i="3"/>
  <c r="AF237" i="3"/>
  <c r="AH237" i="3"/>
  <c r="AF235" i="3"/>
  <c r="AG235" i="3"/>
  <c r="AG233" i="3"/>
  <c r="AH231" i="3"/>
  <c r="AF231" i="3"/>
  <c r="AG229" i="3"/>
  <c r="AF229" i="3"/>
  <c r="AH229" i="3"/>
  <c r="AG227" i="3"/>
  <c r="AF227" i="3"/>
  <c r="AG225" i="3"/>
  <c r="AH223" i="3"/>
  <c r="AF223" i="3"/>
  <c r="AF221" i="3"/>
  <c r="AG221" i="3"/>
  <c r="AH221" i="3"/>
  <c r="AF219" i="3"/>
  <c r="AG219" i="3"/>
  <c r="AG217" i="3"/>
  <c r="AH215" i="3"/>
  <c r="AF215" i="3"/>
  <c r="AF211" i="3"/>
  <c r="AH211" i="3"/>
  <c r="AG209" i="3"/>
  <c r="AH209" i="3"/>
  <c r="AH207" i="3"/>
  <c r="AF207" i="3"/>
  <c r="AH203" i="3"/>
  <c r="AF203" i="3"/>
  <c r="AF201" i="3"/>
  <c r="AH201" i="3"/>
  <c r="AH199" i="3"/>
  <c r="AF199" i="3"/>
  <c r="AH195" i="3"/>
  <c r="AF195" i="3"/>
  <c r="AG193" i="3"/>
  <c r="AH193" i="3"/>
  <c r="AH191" i="3"/>
  <c r="AF191" i="3"/>
  <c r="AG201" i="3"/>
  <c r="AG197" i="3"/>
  <c r="AG213" i="3"/>
  <c r="AH297" i="3"/>
  <c r="AH289" i="3"/>
  <c r="AH281" i="3"/>
  <c r="AH273" i="3"/>
  <c r="AH265" i="3"/>
  <c r="AH257" i="3"/>
  <c r="AH249" i="3"/>
  <c r="AH241" i="3"/>
  <c r="AH233" i="3"/>
  <c r="AH225" i="3"/>
  <c r="AH217" i="3"/>
  <c r="AH213" i="3"/>
  <c r="AH205" i="3"/>
  <c r="AH197" i="3"/>
  <c r="AF300" i="3"/>
  <c r="AF296" i="3"/>
  <c r="AF292" i="3"/>
  <c r="AF288" i="3"/>
  <c r="AF284" i="3"/>
  <c r="AF281" i="3"/>
  <c r="AF278" i="3"/>
  <c r="AF270" i="3"/>
  <c r="AF262" i="3"/>
  <c r="AF254" i="3"/>
  <c r="AF246" i="3"/>
  <c r="AF238" i="3"/>
  <c r="AF236" i="3"/>
  <c r="AF230" i="3"/>
  <c r="AF225" i="3"/>
  <c r="AF217" i="3"/>
  <c r="AF209" i="3"/>
  <c r="AF205" i="3"/>
  <c r="AF193" i="3"/>
  <c r="AF150" i="9"/>
  <c r="AG185" i="3"/>
  <c r="AG151" i="3"/>
  <c r="AF143" i="3"/>
  <c r="AG189" i="9"/>
  <c r="AF187" i="9"/>
  <c r="AG183" i="9"/>
  <c r="AH181" i="9"/>
  <c r="AF177" i="9"/>
  <c r="AH175" i="9"/>
  <c r="AG173" i="9"/>
  <c r="AF171" i="9"/>
  <c r="AG167" i="9"/>
  <c r="AH165" i="9"/>
  <c r="AF161" i="9"/>
  <c r="AH159" i="9"/>
  <c r="AG154" i="9"/>
  <c r="AH152" i="9"/>
  <c r="AF156" i="9"/>
  <c r="AG300" i="3"/>
  <c r="AH300" i="3"/>
  <c r="AG298" i="3"/>
  <c r="AH298" i="3"/>
  <c r="AF298" i="3"/>
  <c r="AH296" i="3"/>
  <c r="AG296" i="3"/>
  <c r="AG294" i="3"/>
  <c r="AH294" i="3"/>
  <c r="AG292" i="3"/>
  <c r="AH292" i="3"/>
  <c r="AF290" i="3"/>
  <c r="AH290" i="3"/>
  <c r="AG290" i="3"/>
  <c r="AH288" i="3"/>
  <c r="AG288" i="3"/>
  <c r="AH286" i="3"/>
  <c r="AG286" i="3"/>
  <c r="AG284" i="3"/>
  <c r="AH284" i="3"/>
  <c r="AG282" i="3"/>
  <c r="AH282" i="3"/>
  <c r="AF282" i="3"/>
  <c r="AG280" i="3"/>
  <c r="AH280" i="3"/>
  <c r="AG278" i="3"/>
  <c r="AH278" i="3"/>
  <c r="AG276" i="3"/>
  <c r="AH276" i="3"/>
  <c r="AH274" i="3"/>
  <c r="AG274" i="3"/>
  <c r="AF274" i="3"/>
  <c r="AH272" i="3"/>
  <c r="AG272" i="3"/>
  <c r="AH270" i="3"/>
  <c r="AG270" i="3"/>
  <c r="AG268" i="3"/>
  <c r="AH268" i="3"/>
  <c r="AG266" i="3"/>
  <c r="AF266" i="3"/>
  <c r="AH266" i="3"/>
  <c r="AG264" i="3"/>
  <c r="AH264" i="3"/>
  <c r="AH262" i="3"/>
  <c r="AG262" i="3"/>
  <c r="AG260" i="3"/>
  <c r="AH260" i="3"/>
  <c r="AF258" i="3"/>
  <c r="AG258" i="3"/>
  <c r="AH258" i="3"/>
  <c r="AH256" i="3"/>
  <c r="AG256" i="3"/>
  <c r="AH254" i="3"/>
  <c r="AG254" i="3"/>
  <c r="AG252" i="3"/>
  <c r="AH252" i="3"/>
  <c r="AF250" i="3"/>
  <c r="AH250" i="3"/>
  <c r="AG250" i="3"/>
  <c r="AG248" i="3"/>
  <c r="AH248" i="3"/>
  <c r="AG246" i="3"/>
  <c r="AH246" i="3"/>
  <c r="AG244" i="3"/>
  <c r="AH244" i="3"/>
  <c r="AH242" i="3"/>
  <c r="AF242" i="3"/>
  <c r="AG242" i="3"/>
  <c r="AG240" i="3"/>
  <c r="AH240" i="3"/>
  <c r="AH238" i="3"/>
  <c r="AG238" i="3"/>
  <c r="AG236" i="3"/>
  <c r="AH236" i="3"/>
  <c r="AG234" i="3"/>
  <c r="AH234" i="3"/>
  <c r="AF234" i="3"/>
  <c r="AH232" i="3"/>
  <c r="AG232" i="3"/>
  <c r="AG230" i="3"/>
  <c r="AH230" i="3"/>
  <c r="AG228" i="3"/>
  <c r="AH228" i="3"/>
  <c r="AF226" i="3"/>
  <c r="AH226" i="3"/>
  <c r="AG226" i="3"/>
  <c r="AH224" i="3"/>
  <c r="AG224" i="3"/>
  <c r="AH222" i="3"/>
  <c r="AG222" i="3"/>
  <c r="AG220" i="3"/>
  <c r="AH220" i="3"/>
  <c r="AH218" i="3"/>
  <c r="AG218" i="3"/>
  <c r="AF218" i="3"/>
  <c r="AG216" i="3"/>
  <c r="AH216" i="3"/>
  <c r="AH214" i="3"/>
  <c r="AG214" i="3"/>
  <c r="AF214" i="3"/>
  <c r="AG212" i="3"/>
  <c r="AH212" i="3"/>
  <c r="AG210" i="3"/>
  <c r="AF210" i="3"/>
  <c r="AH210" i="3"/>
  <c r="AH208" i="3"/>
  <c r="AG208" i="3"/>
  <c r="AG206" i="3"/>
  <c r="AH206" i="3"/>
  <c r="AF206" i="3"/>
  <c r="AG204" i="3"/>
  <c r="AH204" i="3"/>
  <c r="AH202" i="3"/>
  <c r="AG202" i="3"/>
  <c r="AF202" i="3"/>
  <c r="AH200" i="3"/>
  <c r="AG200" i="3"/>
  <c r="AG198" i="3"/>
  <c r="AH198" i="3"/>
  <c r="AF198" i="3"/>
  <c r="AG196" i="3"/>
  <c r="AH196" i="3"/>
  <c r="AH194" i="3"/>
  <c r="AG194" i="3"/>
  <c r="AF194" i="3"/>
  <c r="AH192" i="3"/>
  <c r="AG192" i="3"/>
  <c r="AH190" i="3"/>
  <c r="AF190" i="3"/>
  <c r="AG190" i="3"/>
  <c r="AH299" i="3"/>
  <c r="AG295" i="3"/>
  <c r="AH291" i="3"/>
  <c r="AG287" i="3"/>
  <c r="AH283" i="3"/>
  <c r="AG279" i="3"/>
  <c r="AH275" i="3"/>
  <c r="AG271" i="3"/>
  <c r="AH267" i="3"/>
  <c r="AG263" i="3"/>
  <c r="AH259" i="3"/>
  <c r="AG255" i="3"/>
  <c r="AH251" i="3"/>
  <c r="AG247" i="3"/>
  <c r="AH243" i="3"/>
  <c r="AG239" i="3"/>
  <c r="AH235" i="3"/>
  <c r="AG231" i="3"/>
  <c r="AH227" i="3"/>
  <c r="AG223" i="3"/>
  <c r="AH219" i="3"/>
  <c r="AG207" i="3"/>
  <c r="AG203" i="3"/>
  <c r="AG199" i="3"/>
  <c r="AG195" i="3"/>
  <c r="AG191" i="3"/>
  <c r="AF294" i="3"/>
  <c r="AF286" i="3"/>
  <c r="AF280" i="3"/>
  <c r="AF276" i="3"/>
  <c r="AF272" i="3"/>
  <c r="AF268" i="3"/>
  <c r="AF264" i="3"/>
  <c r="AF260" i="3"/>
  <c r="AF256" i="3"/>
  <c r="AF252" i="3"/>
  <c r="AF248" i="3"/>
  <c r="AF244" i="3"/>
  <c r="AF240" i="3"/>
  <c r="AG187" i="9"/>
  <c r="AF175" i="9"/>
  <c r="AG171" i="9"/>
  <c r="AH167" i="9"/>
  <c r="AF159" i="9"/>
  <c r="AG156" i="9"/>
  <c r="AG152" i="9"/>
  <c r="AH145" i="9"/>
  <c r="AH4" i="3"/>
  <c r="J15" i="3"/>
  <c r="J15" i="9"/>
  <c r="J6" i="3"/>
  <c r="J7" i="9"/>
  <c r="L18" i="9" s="1"/>
  <c r="J6" i="9"/>
  <c r="J10" i="9"/>
  <c r="AH6" i="3"/>
  <c r="AH5" i="9"/>
  <c r="AG6" i="9"/>
  <c r="AF6" i="3"/>
  <c r="AG5" i="9"/>
  <c r="AF5" i="9"/>
  <c r="D13" i="3"/>
  <c r="S13" i="3" s="1"/>
  <c r="AF156" i="3"/>
  <c r="AH156" i="3"/>
  <c r="AG156" i="3"/>
  <c r="D13" i="9"/>
  <c r="S13" i="9" s="1"/>
  <c r="AF147" i="9"/>
  <c r="AH147" i="9"/>
  <c r="AG143" i="9"/>
  <c r="AF143" i="9"/>
  <c r="AF189" i="9"/>
  <c r="AH187" i="9"/>
  <c r="AG185" i="9"/>
  <c r="AF183" i="9"/>
  <c r="AG179" i="9"/>
  <c r="AH177" i="9"/>
  <c r="AF173" i="9"/>
  <c r="AH171" i="9"/>
  <c r="AG169" i="9"/>
  <c r="AF167" i="9"/>
  <c r="AG163" i="9"/>
  <c r="AH161" i="9"/>
  <c r="AG157" i="9"/>
  <c r="AF157" i="9"/>
  <c r="AF155" i="9"/>
  <c r="AH155" i="9"/>
  <c r="AG186" i="9"/>
  <c r="AH186" i="9"/>
  <c r="AH184" i="9"/>
  <c r="AF184" i="9"/>
  <c r="AG182" i="9"/>
  <c r="AF180" i="9"/>
  <c r="AG180" i="9"/>
  <c r="AH180" i="9"/>
  <c r="AF178" i="9"/>
  <c r="AF176" i="9"/>
  <c r="AG176" i="9"/>
  <c r="AH174" i="9"/>
  <c r="AF174" i="9"/>
  <c r="AG170" i="9"/>
  <c r="AH170" i="9"/>
  <c r="AH168" i="9"/>
  <c r="AG166" i="9"/>
  <c r="AG164" i="9"/>
  <c r="AH164" i="9"/>
  <c r="AF164" i="9"/>
  <c r="AF162" i="9"/>
  <c r="AG160" i="9"/>
  <c r="AH158" i="9"/>
  <c r="AF158" i="9"/>
  <c r="AG153" i="9"/>
  <c r="AG151" i="9"/>
  <c r="AF151" i="9"/>
  <c r="AH189" i="9"/>
  <c r="AF186" i="9"/>
  <c r="AH183" i="9"/>
  <c r="AG178" i="9"/>
  <c r="AF169" i="9"/>
  <c r="AH166" i="9"/>
  <c r="AF163" i="9"/>
  <c r="AH160" i="9"/>
  <c r="AH157" i="9"/>
  <c r="AF154" i="9"/>
  <c r="AE148" i="9"/>
  <c r="AG148" i="9" s="1"/>
  <c r="AE148" i="3"/>
  <c r="AF145" i="9"/>
  <c r="AE8" i="9"/>
  <c r="AG8" i="9" s="1"/>
  <c r="AE8" i="3"/>
  <c r="AH151" i="9"/>
  <c r="AF135" i="9"/>
  <c r="AF127" i="9"/>
  <c r="AH119" i="9"/>
  <c r="AF111" i="9"/>
  <c r="AF140" i="9"/>
  <c r="AH132" i="9"/>
  <c r="AF124" i="9"/>
  <c r="AH116" i="9"/>
  <c r="AF108" i="9"/>
  <c r="AG137" i="9"/>
  <c r="AG129" i="9"/>
  <c r="AF121" i="9"/>
  <c r="AG113" i="9"/>
  <c r="AG138" i="9"/>
  <c r="AH130" i="9"/>
  <c r="AG122" i="9"/>
  <c r="AH114" i="9"/>
  <c r="AH150" i="3"/>
  <c r="AG150" i="3"/>
  <c r="AF146" i="3"/>
  <c r="AG146" i="3"/>
  <c r="AH144" i="3"/>
  <c r="AG144" i="3"/>
  <c r="AF144" i="3"/>
  <c r="AF188" i="3"/>
  <c r="AF184" i="3"/>
  <c r="AF182" i="3"/>
  <c r="AH178" i="3"/>
  <c r="AF174" i="3"/>
  <c r="AF166" i="3"/>
  <c r="AH162" i="3"/>
  <c r="AF158" i="3"/>
  <c r="AG189" i="3"/>
  <c r="AH187" i="3"/>
  <c r="AF187" i="3"/>
  <c r="AH185" i="3"/>
  <c r="AF185" i="3"/>
  <c r="AH183" i="3"/>
  <c r="AF183" i="3"/>
  <c r="AH181" i="3"/>
  <c r="AF181" i="3"/>
  <c r="AH179" i="3"/>
  <c r="AF179" i="3"/>
  <c r="AH177" i="3"/>
  <c r="AF177" i="3"/>
  <c r="AG175" i="3"/>
  <c r="AH173" i="3"/>
  <c r="AF173" i="3"/>
  <c r="AG173" i="3"/>
  <c r="AF171" i="3"/>
  <c r="AH171" i="3"/>
  <c r="AG169" i="3"/>
  <c r="AF169" i="3"/>
  <c r="AH169" i="3"/>
  <c r="AG167" i="3"/>
  <c r="AH165" i="3"/>
  <c r="AF165" i="3"/>
  <c r="AH163" i="3"/>
  <c r="AF163" i="3"/>
  <c r="AF161" i="3"/>
  <c r="AH161" i="3"/>
  <c r="AG159" i="3"/>
  <c r="AH154" i="3"/>
  <c r="AG154" i="3"/>
  <c r="AF154" i="3"/>
  <c r="AH152" i="3"/>
  <c r="AG152" i="3"/>
  <c r="AF152" i="3"/>
  <c r="AG6" i="3"/>
  <c r="AE149" i="9"/>
  <c r="AF149" i="9" s="1"/>
  <c r="AE149" i="3"/>
  <c r="AF114" i="9"/>
  <c r="AH140" i="9"/>
  <c r="AH137" i="9"/>
  <c r="AG135" i="9"/>
  <c r="AF131" i="9"/>
  <c r="AH128" i="9"/>
  <c r="AG123" i="9"/>
  <c r="AF120" i="9"/>
  <c r="AG117" i="9"/>
  <c r="AH113" i="9"/>
  <c r="AG110" i="9"/>
  <c r="AG124" i="9"/>
  <c r="AG108" i="9"/>
  <c r="AH125" i="9"/>
  <c r="AH157" i="3"/>
  <c r="AG157" i="3"/>
  <c r="AF157" i="3"/>
  <c r="AH155" i="3"/>
  <c r="AF155" i="3"/>
  <c r="AF144" i="9"/>
  <c r="AG140" i="9"/>
  <c r="AF137" i="9"/>
  <c r="AF134" i="9"/>
  <c r="AG130" i="9"/>
  <c r="AH127" i="9"/>
  <c r="AH123" i="9"/>
  <c r="AG120" i="9"/>
  <c r="AF117" i="9"/>
  <c r="AF113" i="9"/>
  <c r="AH110" i="9"/>
  <c r="AH124" i="9"/>
  <c r="AF132" i="9"/>
  <c r="AH108" i="9"/>
  <c r="AF150" i="3"/>
  <c r="AH146" i="3"/>
  <c r="AH189" i="3"/>
  <c r="AG187" i="3"/>
  <c r="AG183" i="3"/>
  <c r="AG179" i="3"/>
  <c r="AH175" i="3"/>
  <c r="AG171" i="3"/>
  <c r="AH167" i="3"/>
  <c r="AG163" i="3"/>
  <c r="AH159" i="3"/>
  <c r="AG155" i="3"/>
  <c r="AH147" i="3"/>
  <c r="AF147" i="3"/>
  <c r="AF145" i="3"/>
  <c r="AG145" i="3"/>
  <c r="AH145" i="3"/>
  <c r="AG143" i="3"/>
  <c r="AF189" i="3"/>
  <c r="AG181" i="3"/>
  <c r="AG177" i="3"/>
  <c r="AF175" i="3"/>
  <c r="AF167" i="3"/>
  <c r="AG165" i="3"/>
  <c r="AG161" i="3"/>
  <c r="AF159" i="3"/>
  <c r="AH151" i="3"/>
  <c r="AH5" i="3"/>
  <c r="AF5" i="3"/>
  <c r="AG5" i="3"/>
  <c r="AG188" i="3"/>
  <c r="AH188" i="3"/>
  <c r="AF186" i="3"/>
  <c r="AH186" i="3"/>
  <c r="AG186" i="3"/>
  <c r="AH184" i="3"/>
  <c r="AG184" i="3"/>
  <c r="AH182" i="3"/>
  <c r="AG182" i="3"/>
  <c r="AG180" i="3"/>
  <c r="AF180" i="3"/>
  <c r="AH180" i="3"/>
  <c r="AF178" i="3"/>
  <c r="AG178" i="3"/>
  <c r="AH176" i="3"/>
  <c r="AG176" i="3"/>
  <c r="AF176" i="3"/>
  <c r="AG174" i="3"/>
  <c r="AH174" i="3"/>
  <c r="AF172" i="3"/>
  <c r="AH172" i="3"/>
  <c r="AG172" i="3"/>
  <c r="AF170" i="3"/>
  <c r="AG170" i="3"/>
  <c r="AH170" i="3"/>
  <c r="AH168" i="3"/>
  <c r="AG168" i="3"/>
  <c r="AF168" i="3"/>
  <c r="AH166" i="3"/>
  <c r="AG166" i="3"/>
  <c r="AG164" i="3"/>
  <c r="AF164" i="3"/>
  <c r="AH164" i="3"/>
  <c r="AF162" i="3"/>
  <c r="AG162" i="3"/>
  <c r="AH160" i="3"/>
  <c r="AG160" i="3"/>
  <c r="AF160" i="3"/>
  <c r="AG158" i="3"/>
  <c r="AH158" i="3"/>
  <c r="AH153" i="3"/>
  <c r="AG153" i="3"/>
  <c r="AF153" i="3"/>
  <c r="AF151" i="3"/>
  <c r="AG147" i="3"/>
  <c r="AH143" i="3"/>
  <c r="AE7" i="9"/>
  <c r="AH7" i="9" s="1"/>
  <c r="AE7" i="3"/>
  <c r="AE90" i="9"/>
  <c r="AH90" i="9" s="1"/>
  <c r="AE90" i="3"/>
  <c r="AE82" i="9"/>
  <c r="AG82" i="9" s="1"/>
  <c r="AE82" i="3"/>
  <c r="AE74" i="9"/>
  <c r="AF74" i="9" s="1"/>
  <c r="AE74" i="3"/>
  <c r="AE66" i="9"/>
  <c r="AG66" i="9" s="1"/>
  <c r="AE66" i="3"/>
  <c r="AE58" i="9"/>
  <c r="AF58" i="9" s="1"/>
  <c r="AE58" i="3"/>
  <c r="AE50" i="9"/>
  <c r="AH50" i="9" s="1"/>
  <c r="AE50" i="3"/>
  <c r="AE46" i="9"/>
  <c r="AF46" i="9" s="1"/>
  <c r="AE46" i="3"/>
  <c r="AH46" i="3" s="1"/>
  <c r="AE38" i="9"/>
  <c r="AF38" i="9" s="1"/>
  <c r="AE38" i="3"/>
  <c r="AH38" i="3" s="1"/>
  <c r="AE34" i="9"/>
  <c r="AF34" i="9" s="1"/>
  <c r="AE34" i="3"/>
  <c r="AH34" i="3" s="1"/>
  <c r="AE30" i="9"/>
  <c r="AH30" i="9" s="1"/>
  <c r="AE30" i="3"/>
  <c r="AH30" i="3" s="1"/>
  <c r="AE26" i="9"/>
  <c r="AG26" i="9" s="1"/>
  <c r="AE26" i="3"/>
  <c r="AE22" i="9"/>
  <c r="AF22" i="9" s="1"/>
  <c r="AE22" i="3"/>
  <c r="AH22" i="3" s="1"/>
  <c r="AE18" i="9"/>
  <c r="AG18" i="9" s="1"/>
  <c r="AE18" i="3"/>
  <c r="AE14" i="9"/>
  <c r="AH14" i="9" s="1"/>
  <c r="AE14" i="3"/>
  <c r="AF14" i="3" s="1"/>
  <c r="AE10" i="9"/>
  <c r="AF10" i="9" s="1"/>
  <c r="AE10" i="3"/>
  <c r="AG10" i="3" s="1"/>
  <c r="AH127" i="3"/>
  <c r="AF127" i="3"/>
  <c r="AG111" i="3"/>
  <c r="AH111" i="3"/>
  <c r="AH140" i="3"/>
  <c r="AG140" i="3"/>
  <c r="AF124" i="3"/>
  <c r="AH124" i="3"/>
  <c r="AG124" i="3"/>
  <c r="AG108" i="3"/>
  <c r="AH108" i="3"/>
  <c r="AH129" i="3"/>
  <c r="AG122" i="3"/>
  <c r="AH122" i="3"/>
  <c r="AF122" i="3"/>
  <c r="AE89" i="9"/>
  <c r="AG89" i="9" s="1"/>
  <c r="AE89" i="3"/>
  <c r="AF89" i="3" s="1"/>
  <c r="AE81" i="9"/>
  <c r="AH81" i="9" s="1"/>
  <c r="AE81" i="3"/>
  <c r="AE73" i="9"/>
  <c r="AF73" i="9" s="1"/>
  <c r="AE73" i="3"/>
  <c r="AH73" i="3" s="1"/>
  <c r="AE65" i="9"/>
  <c r="AH65" i="9" s="1"/>
  <c r="AE65" i="3"/>
  <c r="AF65" i="3" s="1"/>
  <c r="AE57" i="9"/>
  <c r="AF57" i="9" s="1"/>
  <c r="AE57" i="3"/>
  <c r="AF57" i="3" s="1"/>
  <c r="AE49" i="9"/>
  <c r="AH49" i="9" s="1"/>
  <c r="AE49" i="3"/>
  <c r="AE37" i="9"/>
  <c r="AG37" i="9" s="1"/>
  <c r="AE37" i="3"/>
  <c r="AF37" i="3" s="1"/>
  <c r="AE101" i="9"/>
  <c r="AE101" i="3"/>
  <c r="AE104" i="9"/>
  <c r="AE104" i="3"/>
  <c r="AF142" i="9"/>
  <c r="AH138" i="9"/>
  <c r="AH134" i="9"/>
  <c r="AF128" i="9"/>
  <c r="AG118" i="9"/>
  <c r="AE88" i="9"/>
  <c r="AH88" i="9" s="1"/>
  <c r="AE88" i="3"/>
  <c r="AG88" i="3" s="1"/>
  <c r="AE80" i="9"/>
  <c r="AH80" i="9" s="1"/>
  <c r="AE80" i="3"/>
  <c r="AG80" i="3" s="1"/>
  <c r="AE76" i="9"/>
  <c r="AF76" i="9" s="1"/>
  <c r="AE76" i="3"/>
  <c r="AG76" i="3" s="1"/>
  <c r="AE72" i="9"/>
  <c r="AH72" i="9" s="1"/>
  <c r="AE72" i="3"/>
  <c r="AG72" i="3" s="1"/>
  <c r="AE68" i="9"/>
  <c r="AH68" i="9" s="1"/>
  <c r="AE68" i="3"/>
  <c r="AG68" i="3" s="1"/>
  <c r="AE64" i="9"/>
  <c r="AH64" i="9" s="1"/>
  <c r="AE64" i="3"/>
  <c r="AG64" i="3" s="1"/>
  <c r="AE56" i="9"/>
  <c r="AH56" i="9" s="1"/>
  <c r="AE56" i="3"/>
  <c r="AG56" i="3" s="1"/>
  <c r="AE52" i="9"/>
  <c r="AF52" i="9" s="1"/>
  <c r="AE52" i="3"/>
  <c r="AE48" i="9"/>
  <c r="AF48" i="9" s="1"/>
  <c r="AE48" i="3"/>
  <c r="AG48" i="3" s="1"/>
  <c r="AE44" i="9"/>
  <c r="AF44" i="9" s="1"/>
  <c r="AE44" i="3"/>
  <c r="AG44" i="3" s="1"/>
  <c r="AE40" i="9"/>
  <c r="AH40" i="9" s="1"/>
  <c r="AE40" i="3"/>
  <c r="AG40" i="3" s="1"/>
  <c r="AE36" i="9"/>
  <c r="AH36" i="9" s="1"/>
  <c r="AE36" i="3"/>
  <c r="AG36" i="3" s="1"/>
  <c r="AE32" i="9"/>
  <c r="AF32" i="9" s="1"/>
  <c r="AE32" i="3"/>
  <c r="AG32" i="3" s="1"/>
  <c r="AE28" i="9"/>
  <c r="AH28" i="9" s="1"/>
  <c r="AE28" i="3"/>
  <c r="AE24" i="9"/>
  <c r="AH24" i="9" s="1"/>
  <c r="AE24" i="3"/>
  <c r="AG24" i="3" s="1"/>
  <c r="AE20" i="9"/>
  <c r="AH20" i="9" s="1"/>
  <c r="AE20" i="3"/>
  <c r="AE16" i="9"/>
  <c r="AH16" i="9" s="1"/>
  <c r="AE16" i="3"/>
  <c r="AG16" i="3" s="1"/>
  <c r="AE12" i="9"/>
  <c r="AF12" i="9" s="1"/>
  <c r="AE12" i="3"/>
  <c r="AG12" i="3" s="1"/>
  <c r="AG132" i="9"/>
  <c r="AF122" i="9"/>
  <c r="AE97" i="9"/>
  <c r="AF97" i="9" s="1"/>
  <c r="AE97" i="3"/>
  <c r="AF97" i="3" s="1"/>
  <c r="AE98" i="9"/>
  <c r="AE98" i="3"/>
  <c r="AE99" i="9"/>
  <c r="AG99" i="9" s="1"/>
  <c r="AE99" i="3"/>
  <c r="AF99" i="3" s="1"/>
  <c r="AE102" i="9"/>
  <c r="AE102" i="3"/>
  <c r="AH102" i="3" s="1"/>
  <c r="AF137" i="3"/>
  <c r="AF129" i="3"/>
  <c r="AG127" i="3"/>
  <c r="AF121" i="3"/>
  <c r="AF119" i="3"/>
  <c r="AF117" i="3"/>
  <c r="AF115" i="3"/>
  <c r="AF113" i="3"/>
  <c r="AF111" i="3"/>
  <c r="AF109" i="3"/>
  <c r="AF81" i="3"/>
  <c r="AF49" i="3"/>
  <c r="AH135" i="3"/>
  <c r="AG137" i="3"/>
  <c r="AH133" i="3"/>
  <c r="AG129" i="3"/>
  <c r="AH125" i="3"/>
  <c r="AG121" i="3"/>
  <c r="AH139" i="3"/>
  <c r="AF139" i="3"/>
  <c r="AG139" i="3"/>
  <c r="AG131" i="3"/>
  <c r="AF131" i="3"/>
  <c r="AH131" i="3"/>
  <c r="AF123" i="3"/>
  <c r="AG123" i="3"/>
  <c r="AH123" i="3"/>
  <c r="AG115" i="3"/>
  <c r="AH115" i="3"/>
  <c r="AG109" i="3"/>
  <c r="AH109" i="3"/>
  <c r="AG136" i="3"/>
  <c r="AF136" i="3"/>
  <c r="AF128" i="3"/>
  <c r="AG128" i="3"/>
  <c r="AF120" i="3"/>
  <c r="AG120" i="3"/>
  <c r="AH112" i="3"/>
  <c r="AG112" i="3"/>
  <c r="AF112" i="3"/>
  <c r="AH141" i="3"/>
  <c r="AG141" i="3"/>
  <c r="AF141" i="3"/>
  <c r="AF133" i="3"/>
  <c r="AG133" i="3"/>
  <c r="AG125" i="3"/>
  <c r="AF125" i="3"/>
  <c r="AG117" i="3"/>
  <c r="AH117" i="3"/>
  <c r="AG142" i="3"/>
  <c r="AH142" i="3"/>
  <c r="AG134" i="3"/>
  <c r="AF134" i="3"/>
  <c r="AH134" i="3"/>
  <c r="AF126" i="3"/>
  <c r="AH126" i="3"/>
  <c r="AG126" i="3"/>
  <c r="AF118" i="3"/>
  <c r="AG118" i="3"/>
  <c r="AH118" i="3"/>
  <c r="AF110" i="3"/>
  <c r="AG110" i="3"/>
  <c r="AH110" i="3"/>
  <c r="AE86" i="9"/>
  <c r="AF86" i="9" s="1"/>
  <c r="AE86" i="3"/>
  <c r="AE78" i="9"/>
  <c r="AF78" i="9" s="1"/>
  <c r="AE78" i="3"/>
  <c r="AH78" i="3" s="1"/>
  <c r="AE70" i="9"/>
  <c r="AG70" i="9" s="1"/>
  <c r="AE70" i="3"/>
  <c r="AE62" i="9"/>
  <c r="AF62" i="9" s="1"/>
  <c r="AE62" i="3"/>
  <c r="AH62" i="3" s="1"/>
  <c r="AE54" i="9"/>
  <c r="AG54" i="9" s="1"/>
  <c r="AE54" i="3"/>
  <c r="AH54" i="3" s="1"/>
  <c r="AE42" i="9"/>
  <c r="AH42" i="9" s="1"/>
  <c r="AE42" i="3"/>
  <c r="AE95" i="9"/>
  <c r="AE95" i="3"/>
  <c r="AE103" i="9"/>
  <c r="AF103" i="9" s="1"/>
  <c r="AE103" i="3"/>
  <c r="AF103" i="3" s="1"/>
  <c r="AE105" i="9"/>
  <c r="AE105" i="3"/>
  <c r="AF101" i="3"/>
  <c r="AG135" i="3"/>
  <c r="AF135" i="3"/>
  <c r="AG119" i="3"/>
  <c r="AH119" i="3"/>
  <c r="AH132" i="3"/>
  <c r="AG132" i="3"/>
  <c r="AH116" i="3"/>
  <c r="AG116" i="3"/>
  <c r="AF116" i="3"/>
  <c r="AH137" i="3"/>
  <c r="AH121" i="3"/>
  <c r="AG113" i="3"/>
  <c r="AH113" i="3"/>
  <c r="AG138" i="3"/>
  <c r="AH138" i="3"/>
  <c r="AF138" i="3"/>
  <c r="AG130" i="3"/>
  <c r="AH130" i="3"/>
  <c r="AF130" i="3"/>
  <c r="AG114" i="3"/>
  <c r="AH114" i="3"/>
  <c r="AE93" i="9"/>
  <c r="AH93" i="9" s="1"/>
  <c r="AE93" i="3"/>
  <c r="AH93" i="3" s="1"/>
  <c r="AE85" i="9"/>
  <c r="AH85" i="9" s="1"/>
  <c r="AE85" i="3"/>
  <c r="AE77" i="9"/>
  <c r="AG77" i="9" s="1"/>
  <c r="AE77" i="3"/>
  <c r="AF77" i="3" s="1"/>
  <c r="AE69" i="9"/>
  <c r="AG69" i="9" s="1"/>
  <c r="AE69" i="3"/>
  <c r="AF69" i="3" s="1"/>
  <c r="AE61" i="9"/>
  <c r="AG61" i="9" s="1"/>
  <c r="AE61" i="3"/>
  <c r="AH61" i="3" s="1"/>
  <c r="AE53" i="9"/>
  <c r="AG53" i="9" s="1"/>
  <c r="AE53" i="3"/>
  <c r="AE45" i="9"/>
  <c r="AG45" i="9" s="1"/>
  <c r="AE45" i="3"/>
  <c r="AF45" i="3" s="1"/>
  <c r="AE41" i="9"/>
  <c r="AF41" i="9" s="1"/>
  <c r="AE41" i="3"/>
  <c r="AE33" i="9"/>
  <c r="AH33" i="9" s="1"/>
  <c r="AE33" i="3"/>
  <c r="AF33" i="3" s="1"/>
  <c r="AE29" i="9"/>
  <c r="AG29" i="9" s="1"/>
  <c r="AE29" i="3"/>
  <c r="AF29" i="3" s="1"/>
  <c r="AE25" i="9"/>
  <c r="AF25" i="9" s="1"/>
  <c r="AE25" i="3"/>
  <c r="AE21" i="9"/>
  <c r="AG21" i="9" s="1"/>
  <c r="AE21" i="3"/>
  <c r="AE17" i="9"/>
  <c r="AH17" i="9" s="1"/>
  <c r="AE17" i="3"/>
  <c r="AG17" i="3" s="1"/>
  <c r="AE13" i="9"/>
  <c r="AG13" i="9" s="1"/>
  <c r="AE13" i="3"/>
  <c r="AH13" i="3" s="1"/>
  <c r="AE94" i="9"/>
  <c r="AE94" i="3"/>
  <c r="AG119" i="9"/>
  <c r="AF141" i="9"/>
  <c r="AH139" i="9"/>
  <c r="AH135" i="9"/>
  <c r="AG131" i="9"/>
  <c r="AG125" i="9"/>
  <c r="AH121" i="9"/>
  <c r="AG115" i="9"/>
  <c r="AF112" i="9"/>
  <c r="AG109" i="9"/>
  <c r="AE92" i="9"/>
  <c r="AG92" i="9" s="1"/>
  <c r="AE92" i="3"/>
  <c r="AG92" i="3" s="1"/>
  <c r="AE84" i="9"/>
  <c r="AG84" i="9" s="1"/>
  <c r="AE84" i="3"/>
  <c r="AG84" i="3" s="1"/>
  <c r="AE60" i="9"/>
  <c r="AH60" i="9" s="1"/>
  <c r="AE60" i="3"/>
  <c r="AE91" i="9"/>
  <c r="AH91" i="9" s="1"/>
  <c r="AE91" i="3"/>
  <c r="AF91" i="3" s="1"/>
  <c r="AE87" i="9"/>
  <c r="AG87" i="9" s="1"/>
  <c r="AE87" i="3"/>
  <c r="AE83" i="9"/>
  <c r="AH83" i="9" s="1"/>
  <c r="AE83" i="3"/>
  <c r="AE79" i="9"/>
  <c r="AH79" i="9" s="1"/>
  <c r="AE79" i="3"/>
  <c r="AF79" i="3" s="1"/>
  <c r="AE75" i="9"/>
  <c r="AG75" i="9" s="1"/>
  <c r="AE75" i="3"/>
  <c r="AF75" i="3" s="1"/>
  <c r="AE71" i="9"/>
  <c r="AF71" i="9" s="1"/>
  <c r="AE71" i="3"/>
  <c r="AF71" i="3" s="1"/>
  <c r="AE67" i="9"/>
  <c r="AG67" i="9" s="1"/>
  <c r="AE67" i="3"/>
  <c r="AF67" i="3" s="1"/>
  <c r="AE63" i="9"/>
  <c r="AH63" i="9" s="1"/>
  <c r="AE63" i="3"/>
  <c r="AF63" i="3" s="1"/>
  <c r="AE59" i="9"/>
  <c r="AG59" i="9" s="1"/>
  <c r="AE59" i="3"/>
  <c r="AE55" i="9"/>
  <c r="AF55" i="9" s="1"/>
  <c r="AE55" i="3"/>
  <c r="AF55" i="3" s="1"/>
  <c r="AE51" i="9"/>
  <c r="AG51" i="9" s="1"/>
  <c r="AE51" i="3"/>
  <c r="AE47" i="9"/>
  <c r="AH47" i="9" s="1"/>
  <c r="AE47" i="3"/>
  <c r="AF47" i="3" s="1"/>
  <c r="AE43" i="9"/>
  <c r="AG43" i="9" s="1"/>
  <c r="AE43" i="3"/>
  <c r="AF43" i="3" s="1"/>
  <c r="AE39" i="9"/>
  <c r="AF39" i="9" s="1"/>
  <c r="AE39" i="3"/>
  <c r="AF39" i="3" s="1"/>
  <c r="AE35" i="9"/>
  <c r="AG35" i="9" s="1"/>
  <c r="AE35" i="3"/>
  <c r="AF35" i="3" s="1"/>
  <c r="AE31" i="9"/>
  <c r="AH31" i="9" s="1"/>
  <c r="AE31" i="3"/>
  <c r="AE27" i="9"/>
  <c r="AG27" i="9" s="1"/>
  <c r="AE27" i="3"/>
  <c r="AE23" i="9"/>
  <c r="AF23" i="9" s="1"/>
  <c r="AE23" i="3"/>
  <c r="AF23" i="3" s="1"/>
  <c r="AE19" i="9"/>
  <c r="AF19" i="9" s="1"/>
  <c r="AE19" i="3"/>
  <c r="AE15" i="9"/>
  <c r="AH15" i="9" s="1"/>
  <c r="AE15" i="3"/>
  <c r="AG15" i="3" s="1"/>
  <c r="AE11" i="9"/>
  <c r="AG11" i="9" s="1"/>
  <c r="AE11" i="3"/>
  <c r="AG11" i="3" s="1"/>
  <c r="AE96" i="9"/>
  <c r="AE96" i="3"/>
  <c r="AG96" i="3" s="1"/>
  <c r="AE106" i="9"/>
  <c r="AE106" i="3"/>
  <c r="AE107" i="9"/>
  <c r="AE107" i="3"/>
  <c r="AE100" i="9"/>
  <c r="AE100" i="3"/>
  <c r="L15" i="3"/>
  <c r="AC3" i="3"/>
  <c r="AG3" i="3" s="1"/>
  <c r="I4" i="3"/>
  <c r="J7" i="3"/>
  <c r="L18" i="3" s="1"/>
  <c r="K15" i="3"/>
  <c r="AB3" i="3"/>
  <c r="AF3" i="3" s="1"/>
  <c r="AE9" i="9"/>
  <c r="AH9" i="9" s="1"/>
  <c r="AE9" i="3"/>
  <c r="M15" i="3"/>
  <c r="AD3" i="3"/>
  <c r="AH3" i="3" s="1"/>
  <c r="I4" i="9"/>
  <c r="AG63" i="9"/>
  <c r="AF6" i="9"/>
  <c r="AH6" i="9"/>
  <c r="AG90" i="9"/>
  <c r="AD3" i="9"/>
  <c r="AH3" i="9" s="1"/>
  <c r="AH149" i="9"/>
  <c r="AG93" i="9"/>
  <c r="AF77" i="9"/>
  <c r="AH45" i="9"/>
  <c r="AC3" i="9"/>
  <c r="AG3" i="9" s="1"/>
  <c r="AG4" i="9"/>
  <c r="AH4" i="9"/>
  <c r="AF4" i="9"/>
  <c r="AF92" i="9"/>
  <c r="AG76" i="9"/>
  <c r="AG60" i="9"/>
  <c r="AH48" i="9"/>
  <c r="AB3" i="9"/>
  <c r="AF3" i="9" s="1"/>
  <c r="AF88" i="9" l="1"/>
  <c r="AF68" i="9"/>
  <c r="AG88" i="9"/>
  <c r="AG58" i="9"/>
  <c r="AF56" i="9"/>
  <c r="AH76" i="9"/>
  <c r="AF148" i="9"/>
  <c r="AH44" i="9"/>
  <c r="AH13" i="9"/>
  <c r="AF80" i="9"/>
  <c r="AG81" i="9"/>
  <c r="AF82" i="9"/>
  <c r="AH99" i="9"/>
  <c r="AG36" i="9"/>
  <c r="AF83" i="9"/>
  <c r="AF40" i="9"/>
  <c r="AG80" i="9"/>
  <c r="AF28" i="9"/>
  <c r="AG72" i="9"/>
  <c r="AG149" i="9"/>
  <c r="AH82" i="9"/>
  <c r="AF99" i="9"/>
  <c r="AG65" i="9"/>
  <c r="AG52" i="9"/>
  <c r="AG64" i="9"/>
  <c r="AF72" i="9"/>
  <c r="AG28" i="9"/>
  <c r="AG44" i="9"/>
  <c r="AH52" i="9"/>
  <c r="AF64" i="9"/>
  <c r="AF36" i="9"/>
  <c r="AG22" i="9"/>
  <c r="AH51" i="9"/>
  <c r="AF42" i="9"/>
  <c r="AH148" i="9"/>
  <c r="AH53" i="9"/>
  <c r="AH77" i="9"/>
  <c r="AF93" i="9"/>
  <c r="AF50" i="9"/>
  <c r="AG55" i="9"/>
  <c r="AH87" i="9"/>
  <c r="AF60" i="9"/>
  <c r="AH92" i="9"/>
  <c r="AF45" i="9"/>
  <c r="AF69" i="9"/>
  <c r="AF85" i="9"/>
  <c r="AH26" i="9"/>
  <c r="AH66" i="9"/>
  <c r="AF90" i="9"/>
  <c r="AG39" i="9"/>
  <c r="AG79" i="9"/>
  <c r="AG74" i="9"/>
  <c r="AH74" i="9"/>
  <c r="AG71" i="9"/>
  <c r="AH67" i="9"/>
  <c r="AF66" i="9"/>
  <c r="AH61" i="9"/>
  <c r="AF61" i="9"/>
  <c r="AH58" i="9"/>
  <c r="AG50" i="9"/>
  <c r="AG49" i="9"/>
  <c r="AG48" i="9"/>
  <c r="AG47" i="9"/>
  <c r="AG46" i="9"/>
  <c r="AG38" i="9"/>
  <c r="AH38" i="9"/>
  <c r="AG34" i="9"/>
  <c r="AG30" i="9"/>
  <c r="AH22" i="9"/>
  <c r="AH12" i="9"/>
  <c r="AG20" i="9"/>
  <c r="AG25" i="9"/>
  <c r="AG31" i="9"/>
  <c r="AF20" i="9"/>
  <c r="AF13" i="9"/>
  <c r="AG33" i="9"/>
  <c r="AH35" i="9"/>
  <c r="AH32" i="9"/>
  <c r="AG17" i="9"/>
  <c r="AG15" i="9"/>
  <c r="K7" i="9"/>
  <c r="J11" i="9"/>
  <c r="J5" i="9"/>
  <c r="J4" i="9"/>
  <c r="J4" i="3"/>
  <c r="J5" i="3"/>
  <c r="J11" i="3"/>
  <c r="AF14" i="9"/>
  <c r="AG14" i="9"/>
  <c r="AG12" i="9"/>
  <c r="AH8" i="9"/>
  <c r="AG10" i="9"/>
  <c r="AF26" i="9"/>
  <c r="AG16" i="9"/>
  <c r="AF24" i="9"/>
  <c r="AG32" i="9"/>
  <c r="AH21" i="9"/>
  <c r="AF30" i="9"/>
  <c r="AF16" i="9"/>
  <c r="AF11" i="9"/>
  <c r="AF8" i="9"/>
  <c r="AG7" i="9"/>
  <c r="AF7" i="9"/>
  <c r="AH149" i="3"/>
  <c r="AF149" i="3"/>
  <c r="AG57" i="9"/>
  <c r="AG148" i="3"/>
  <c r="AF148" i="3"/>
  <c r="AH148" i="3"/>
  <c r="AF37" i="9"/>
  <c r="AH89" i="9"/>
  <c r="AG24" i="9"/>
  <c r="AG40" i="9"/>
  <c r="AG56" i="9"/>
  <c r="AG68" i="9"/>
  <c r="AF84" i="9"/>
  <c r="AF9" i="9"/>
  <c r="AF29" i="9"/>
  <c r="AH37" i="9"/>
  <c r="AH69" i="9"/>
  <c r="AH10" i="9"/>
  <c r="AH34" i="9"/>
  <c r="AH46" i="9"/>
  <c r="AG19" i="9"/>
  <c r="AH8" i="3"/>
  <c r="AG8" i="3"/>
  <c r="AH84" i="9"/>
  <c r="AG9" i="9"/>
  <c r="AF21" i="9"/>
  <c r="AH29" i="9"/>
  <c r="AG41" i="9"/>
  <c r="AF53" i="9"/>
  <c r="AG73" i="9"/>
  <c r="AG85" i="9"/>
  <c r="AH18" i="9"/>
  <c r="AG42" i="9"/>
  <c r="AH54" i="9"/>
  <c r="AH62" i="9"/>
  <c r="AH70" i="9"/>
  <c r="AH78" i="9"/>
  <c r="AG86" i="9"/>
  <c r="AF27" i="9"/>
  <c r="AF43" i="9"/>
  <c r="AF59" i="9"/>
  <c r="AF75" i="9"/>
  <c r="AG91" i="9"/>
  <c r="AF17" i="3"/>
  <c r="AF8" i="3"/>
  <c r="AG149" i="3"/>
  <c r="AG23" i="9"/>
  <c r="AF18" i="9"/>
  <c r="AH7" i="3"/>
  <c r="AF7" i="3"/>
  <c r="AG7" i="3"/>
  <c r="I8" i="9"/>
  <c r="I10" i="9"/>
  <c r="T4" i="3"/>
  <c r="J8" i="3" s="1"/>
  <c r="L19" i="3" s="1"/>
  <c r="AH11" i="9"/>
  <c r="AH19" i="9"/>
  <c r="AH27" i="9"/>
  <c r="AF35" i="9"/>
  <c r="AH43" i="9"/>
  <c r="AF51" i="9"/>
  <c r="AH59" i="9"/>
  <c r="AF67" i="9"/>
  <c r="AH75" i="9"/>
  <c r="AG83" i="9"/>
  <c r="AF91" i="9"/>
  <c r="AH107" i="9"/>
  <c r="AF107" i="9"/>
  <c r="AG107" i="9"/>
  <c r="AG96" i="9"/>
  <c r="AF96" i="9"/>
  <c r="AH96" i="9"/>
  <c r="AG94" i="9"/>
  <c r="AH94" i="9"/>
  <c r="AF94" i="9"/>
  <c r="AG103" i="9"/>
  <c r="AH103" i="9"/>
  <c r="AF10" i="3"/>
  <c r="AF102" i="3"/>
  <c r="AG102" i="3"/>
  <c r="AF98" i="3"/>
  <c r="AG98" i="3"/>
  <c r="AF16" i="3"/>
  <c r="AH16" i="3"/>
  <c r="AH24" i="3"/>
  <c r="AF24" i="3"/>
  <c r="AF32" i="3"/>
  <c r="AH32" i="3"/>
  <c r="AH40" i="3"/>
  <c r="AF40" i="3"/>
  <c r="AH48" i="3"/>
  <c r="AF48" i="3"/>
  <c r="AH56" i="3"/>
  <c r="AF56" i="3"/>
  <c r="AH68" i="3"/>
  <c r="AF68" i="3"/>
  <c r="AF76" i="3"/>
  <c r="AH76" i="3"/>
  <c r="AF88" i="3"/>
  <c r="AH88" i="3"/>
  <c r="AF104" i="9"/>
  <c r="AH104" i="9"/>
  <c r="AG104" i="9"/>
  <c r="AH14" i="3"/>
  <c r="AG14" i="3"/>
  <c r="AG22" i="3"/>
  <c r="AF22" i="3"/>
  <c r="AF30" i="3"/>
  <c r="AG30" i="3"/>
  <c r="AF38" i="3"/>
  <c r="AG38" i="3"/>
  <c r="AG50" i="3"/>
  <c r="AF50" i="3"/>
  <c r="AG66" i="3"/>
  <c r="AF66" i="3"/>
  <c r="AF82" i="3"/>
  <c r="AG82" i="3"/>
  <c r="AF17" i="9"/>
  <c r="AH25" i="9"/>
  <c r="AF33" i="9"/>
  <c r="AH41" i="9"/>
  <c r="AF49" i="9"/>
  <c r="AH57" i="9"/>
  <c r="AF65" i="9"/>
  <c r="AH73" i="9"/>
  <c r="AF81" i="9"/>
  <c r="AF89" i="9"/>
  <c r="AF54" i="9"/>
  <c r="AG62" i="9"/>
  <c r="AF70" i="9"/>
  <c r="AG78" i="9"/>
  <c r="AH86" i="9"/>
  <c r="AF15" i="9"/>
  <c r="AH23" i="9"/>
  <c r="AF31" i="9"/>
  <c r="AH39" i="9"/>
  <c r="AF47" i="9"/>
  <c r="AH55" i="9"/>
  <c r="AF63" i="9"/>
  <c r="AH71" i="9"/>
  <c r="AF79" i="9"/>
  <c r="AF87" i="9"/>
  <c r="AF100" i="3"/>
  <c r="AH100" i="3"/>
  <c r="AG106" i="3"/>
  <c r="AF106" i="3"/>
  <c r="AH106" i="3"/>
  <c r="AH11" i="3"/>
  <c r="AF11" i="3"/>
  <c r="AH19" i="3"/>
  <c r="AG19" i="3"/>
  <c r="AH27" i="3"/>
  <c r="AG27" i="3"/>
  <c r="AH35" i="3"/>
  <c r="AG35" i="3"/>
  <c r="AH43" i="3"/>
  <c r="AG43" i="3"/>
  <c r="AH51" i="3"/>
  <c r="AG51" i="3"/>
  <c r="AH59" i="3"/>
  <c r="AG59" i="3"/>
  <c r="AH67" i="3"/>
  <c r="AG67" i="3"/>
  <c r="AH75" i="3"/>
  <c r="AG75" i="3"/>
  <c r="AH83" i="3"/>
  <c r="AG83" i="3"/>
  <c r="AH91" i="3"/>
  <c r="AG91" i="3"/>
  <c r="AF84" i="3"/>
  <c r="AH84" i="3"/>
  <c r="AF13" i="3"/>
  <c r="AG13" i="3"/>
  <c r="AG21" i="3"/>
  <c r="AH21" i="3"/>
  <c r="AG29" i="3"/>
  <c r="AH29" i="3"/>
  <c r="AG41" i="3"/>
  <c r="AF41" i="3"/>
  <c r="AG53" i="3"/>
  <c r="AF53" i="3"/>
  <c r="AG69" i="3"/>
  <c r="AH69" i="3"/>
  <c r="AG85" i="3"/>
  <c r="AF85" i="3"/>
  <c r="AF59" i="3"/>
  <c r="AF21" i="3"/>
  <c r="AH53" i="3"/>
  <c r="AH85" i="3"/>
  <c r="AG105" i="3"/>
  <c r="AH105" i="3"/>
  <c r="AH95" i="3"/>
  <c r="AG95" i="3"/>
  <c r="AF54" i="3"/>
  <c r="AG54" i="3"/>
  <c r="AG70" i="3"/>
  <c r="AF70" i="3"/>
  <c r="AG86" i="3"/>
  <c r="AF86" i="3"/>
  <c r="AF19" i="3"/>
  <c r="AF83" i="3"/>
  <c r="AH41" i="3"/>
  <c r="AF105" i="3"/>
  <c r="AH10" i="3"/>
  <c r="AH50" i="3"/>
  <c r="AH66" i="3"/>
  <c r="AH82" i="3"/>
  <c r="AH98" i="3"/>
  <c r="AG102" i="9"/>
  <c r="AF102" i="9"/>
  <c r="AH102" i="9"/>
  <c r="AG98" i="9"/>
  <c r="AF98" i="9"/>
  <c r="AH98" i="9"/>
  <c r="AG101" i="3"/>
  <c r="AH101" i="3"/>
  <c r="AG49" i="3"/>
  <c r="AH49" i="3"/>
  <c r="AG65" i="3"/>
  <c r="AH65" i="3"/>
  <c r="AG81" i="3"/>
  <c r="AH81" i="3"/>
  <c r="AH17" i="3"/>
  <c r="AH70" i="3"/>
  <c r="AG100" i="3"/>
  <c r="AH100" i="9"/>
  <c r="AG100" i="9"/>
  <c r="AF100" i="9"/>
  <c r="AF106" i="9"/>
  <c r="AG106" i="9"/>
  <c r="AH106" i="9"/>
  <c r="AF105" i="9"/>
  <c r="AH105" i="9"/>
  <c r="AF95" i="9"/>
  <c r="AH95" i="9"/>
  <c r="AH99" i="3"/>
  <c r="AG99" i="3"/>
  <c r="AG97" i="3"/>
  <c r="AH97" i="3"/>
  <c r="AF12" i="3"/>
  <c r="AH12" i="3"/>
  <c r="AH20" i="3"/>
  <c r="AF20" i="3"/>
  <c r="AF28" i="3"/>
  <c r="AH28" i="3"/>
  <c r="AF36" i="3"/>
  <c r="AH36" i="3"/>
  <c r="AF44" i="3"/>
  <c r="AH44" i="3"/>
  <c r="AH52" i="3"/>
  <c r="AF52" i="3"/>
  <c r="AF64" i="3"/>
  <c r="AH64" i="3"/>
  <c r="AH72" i="3"/>
  <c r="AF72" i="3"/>
  <c r="AF80" i="3"/>
  <c r="AH80" i="3"/>
  <c r="AF101" i="9"/>
  <c r="AG101" i="9"/>
  <c r="AH101" i="9"/>
  <c r="AH18" i="3"/>
  <c r="AG18" i="3"/>
  <c r="AF18" i="3"/>
  <c r="AF26" i="3"/>
  <c r="AG26" i="3"/>
  <c r="AF34" i="3"/>
  <c r="AG34" i="3"/>
  <c r="AG46" i="3"/>
  <c r="AF46" i="3"/>
  <c r="AF58" i="3"/>
  <c r="AG58" i="3"/>
  <c r="AF74" i="3"/>
  <c r="AG74" i="3"/>
  <c r="AG90" i="3"/>
  <c r="AF90" i="3"/>
  <c r="AG95" i="9"/>
  <c r="AG105" i="9"/>
  <c r="AG107" i="3"/>
  <c r="AH107" i="3"/>
  <c r="AF96" i="3"/>
  <c r="AH96" i="3"/>
  <c r="AF15" i="3"/>
  <c r="AH15" i="3"/>
  <c r="AH23" i="3"/>
  <c r="AG23" i="3"/>
  <c r="AH31" i="3"/>
  <c r="AG31" i="3"/>
  <c r="AH39" i="3"/>
  <c r="AG39" i="3"/>
  <c r="AH47" i="3"/>
  <c r="AG47" i="3"/>
  <c r="AH55" i="3"/>
  <c r="AG55" i="3"/>
  <c r="AH63" i="3"/>
  <c r="AG63" i="3"/>
  <c r="AH71" i="3"/>
  <c r="AG71" i="3"/>
  <c r="AH79" i="3"/>
  <c r="AG79" i="3"/>
  <c r="AH87" i="3"/>
  <c r="AG87" i="3"/>
  <c r="AF60" i="3"/>
  <c r="AH60" i="3"/>
  <c r="AF92" i="3"/>
  <c r="AH92" i="3"/>
  <c r="AF94" i="3"/>
  <c r="AG94" i="3"/>
  <c r="AG25" i="3"/>
  <c r="AF25" i="3"/>
  <c r="AG33" i="3"/>
  <c r="AH33" i="3"/>
  <c r="AG45" i="3"/>
  <c r="AH45" i="3"/>
  <c r="AG61" i="3"/>
  <c r="AF61" i="3"/>
  <c r="AG77" i="3"/>
  <c r="AH77" i="3"/>
  <c r="AG93" i="3"/>
  <c r="AF93" i="3"/>
  <c r="AF27" i="3"/>
  <c r="AF107" i="3"/>
  <c r="AF87" i="3"/>
  <c r="AG28" i="3"/>
  <c r="AG60" i="3"/>
  <c r="AH94" i="3"/>
  <c r="AH103" i="3"/>
  <c r="AG103" i="3"/>
  <c r="AG42" i="3"/>
  <c r="AF42" i="3"/>
  <c r="AG62" i="3"/>
  <c r="AF62" i="3"/>
  <c r="AG78" i="3"/>
  <c r="AF78" i="3"/>
  <c r="AF51" i="3"/>
  <c r="AH25" i="3"/>
  <c r="AF31" i="3"/>
  <c r="AF95" i="3"/>
  <c r="AH26" i="3"/>
  <c r="AH42" i="3"/>
  <c r="AH58" i="3"/>
  <c r="AH74" i="3"/>
  <c r="AH90" i="3"/>
  <c r="AG97" i="9"/>
  <c r="AH97" i="9"/>
  <c r="AG104" i="3"/>
  <c r="AH104" i="3"/>
  <c r="AF104" i="3"/>
  <c r="AG37" i="3"/>
  <c r="AH37" i="3"/>
  <c r="AG57" i="3"/>
  <c r="AH57" i="3"/>
  <c r="AG73" i="3"/>
  <c r="AF73" i="3"/>
  <c r="AG89" i="3"/>
  <c r="AH89" i="3"/>
  <c r="AG20" i="3"/>
  <c r="AG52" i="3"/>
  <c r="AH86" i="3"/>
  <c r="K7" i="3"/>
  <c r="I6" i="3"/>
  <c r="I9" i="3"/>
  <c r="I5" i="3"/>
  <c r="I11" i="3"/>
  <c r="I8" i="3"/>
  <c r="I7" i="3"/>
  <c r="AH9" i="3"/>
  <c r="AG9" i="3"/>
  <c r="AF9" i="3"/>
  <c r="I6" i="9"/>
  <c r="I9" i="9"/>
  <c r="I5" i="9"/>
  <c r="I11" i="9"/>
  <c r="I7" i="9"/>
  <c r="S4" i="3" l="1"/>
  <c r="J9" i="3" s="1"/>
  <c r="N2" i="3"/>
  <c r="K2" i="3" s="1"/>
  <c r="U4" i="3"/>
  <c r="T4" i="9"/>
  <c r="J27" i="3" l="1"/>
  <c r="J28" i="3"/>
  <c r="L20" i="3"/>
  <c r="J26" i="3"/>
  <c r="J25" i="3"/>
  <c r="K9" i="3"/>
  <c r="N9" i="3"/>
  <c r="M12" i="3" s="1"/>
  <c r="J8" i="9"/>
  <c r="S4" i="9" l="1"/>
  <c r="J9" i="9" s="1"/>
  <c r="L19" i="9"/>
  <c r="N2" i="9"/>
  <c r="K2" i="9" s="1"/>
  <c r="U4" i="9"/>
  <c r="L20" i="9" l="1"/>
  <c r="J28" i="9"/>
  <c r="J27" i="9"/>
  <c r="J26" i="9"/>
  <c r="J25" i="9"/>
  <c r="N9" i="9"/>
  <c r="M12" i="9" s="1"/>
  <c r="K9" i="9"/>
</calcChain>
</file>

<file path=xl/comments1.xml><?xml version="1.0" encoding="utf-8"?>
<comments xmlns="http://schemas.openxmlformats.org/spreadsheetml/2006/main">
  <authors>
    <author>Денис</author>
  </authors>
  <commentList>
    <comment ref="T1" authorId="0">
      <text>
        <r>
          <rPr>
            <sz val="9"/>
            <color indexed="81"/>
            <rFont val="Tahoma"/>
            <family val="2"/>
            <charset val="204"/>
          </rPr>
          <t xml:space="preserve">Поле заполняется, если у сотрудника есть квалификационный коэффициент
</t>
        </r>
      </text>
    </comment>
    <comment ref="U1" authorId="0">
      <text>
        <r>
          <rPr>
            <sz val="9"/>
            <color indexed="81"/>
            <rFont val="Tahoma"/>
            <family val="2"/>
            <charset val="204"/>
          </rPr>
          <t xml:space="preserve">В это поле вносится 7,5, если шаг изменения оптимального коэффициента 7,5%
</t>
        </r>
      </text>
    </comment>
    <comment ref="J2" authorId="0">
      <text>
        <r>
          <rPr>
            <sz val="9"/>
            <color indexed="81"/>
            <rFont val="Tahoma"/>
            <family val="2"/>
            <charset val="204"/>
          </rPr>
          <t>Указывается средний размер заработной платы или установленный согласно расценочной ведомости</t>
        </r>
      </text>
    </comment>
    <comment ref="J3" authorId="0">
      <text>
        <r>
          <rPr>
            <sz val="9"/>
            <color indexed="81"/>
            <rFont val="Tahoma"/>
            <family val="2"/>
            <charset val="204"/>
          </rPr>
          <t xml:space="preserve">Заполняется, если нужно учитывать сро с последнего изменения
</t>
        </r>
      </text>
    </comment>
    <comment ref="T3" authorId="0">
      <text>
        <r>
          <rPr>
            <sz val="9"/>
            <color indexed="81"/>
            <rFont val="Tahoma"/>
            <family val="2"/>
            <charset val="204"/>
          </rPr>
          <t xml:space="preserve">Заполняется только если коэффициент утвержден ЛНА
</t>
        </r>
      </text>
    </comment>
  </commentList>
</comments>
</file>

<file path=xl/sharedStrings.xml><?xml version="1.0" encoding="utf-8"?>
<sst xmlns="http://schemas.openxmlformats.org/spreadsheetml/2006/main" count="334" uniqueCount="177">
  <si>
    <t>Min</t>
  </si>
  <si>
    <t>Med</t>
  </si>
  <si>
    <t>Max</t>
  </si>
  <si>
    <t>Начальная</t>
  </si>
  <si>
    <t>Средняя</t>
  </si>
  <si>
    <t>Конечная</t>
  </si>
  <si>
    <t>Ср. арифм.</t>
  </si>
  <si>
    <t>Ссылка на вакансию</t>
  </si>
  <si>
    <t>Название компании</t>
  </si>
  <si>
    <t>Сфера деятельности компании</t>
  </si>
  <si>
    <t>Условия/примечания</t>
  </si>
  <si>
    <t>Источник данных</t>
  </si>
  <si>
    <t>Город</t>
  </si>
  <si>
    <t>Категория города</t>
  </si>
  <si>
    <t>Братск</t>
  </si>
  <si>
    <t>Тула</t>
  </si>
  <si>
    <t>Красноярск</t>
  </si>
  <si>
    <t>Воронеж</t>
  </si>
  <si>
    <t>Саратов</t>
  </si>
  <si>
    <t>Ярославль</t>
  </si>
  <si>
    <t>Ульяновск</t>
  </si>
  <si>
    <t>Томск</t>
  </si>
  <si>
    <t>Москва</t>
  </si>
  <si>
    <t>Санкт-Петербург</t>
  </si>
  <si>
    <t>Новосибирск</t>
  </si>
  <si>
    <t>Екатеринбург</t>
  </si>
  <si>
    <t>Нижний Новгород</t>
  </si>
  <si>
    <t>Самара</t>
  </si>
  <si>
    <t>Омск</t>
  </si>
  <si>
    <t>Уфа</t>
  </si>
  <si>
    <t>Абакан</t>
  </si>
  <si>
    <t>Архангельск</t>
  </si>
  <si>
    <t>Астрахань</t>
  </si>
  <si>
    <t>Ачинск</t>
  </si>
  <si>
    <t>Балаково</t>
  </si>
  <si>
    <t>Барнаул</t>
  </si>
  <si>
    <t>Батайск</t>
  </si>
  <si>
    <t>Белгород</t>
  </si>
  <si>
    <t>Благовещенск</t>
  </si>
  <si>
    <t>Брянск</t>
  </si>
  <si>
    <t>Владивосток</t>
  </si>
  <si>
    <t>Владимир</t>
  </si>
  <si>
    <t>Волгоград</t>
  </si>
  <si>
    <t>Волгодонск</t>
  </si>
  <si>
    <t>Волжский</t>
  </si>
  <si>
    <t>Вологда</t>
  </si>
  <si>
    <t>Дзержинск</t>
  </si>
  <si>
    <t>Димитровград</t>
  </si>
  <si>
    <t>Иваново</t>
  </si>
  <si>
    <t>Ижевск</t>
  </si>
  <si>
    <t>Йошкар-Ола</t>
  </si>
  <si>
    <t>Иркутск</t>
  </si>
  <si>
    <t>Калининград</t>
  </si>
  <si>
    <t>Калуга</t>
  </si>
  <si>
    <t>Камышин</t>
  </si>
  <si>
    <t>Кемерово</t>
  </si>
  <si>
    <t>Киров</t>
  </si>
  <si>
    <t>Коломна</t>
  </si>
  <si>
    <t>Кострома</t>
  </si>
  <si>
    <t>Краснодар</t>
  </si>
  <si>
    <t>Курган</t>
  </si>
  <si>
    <t>Курск</t>
  </si>
  <si>
    <t>Липецк</t>
  </si>
  <si>
    <t>Магнитогорск</t>
  </si>
  <si>
    <t>Миасс</t>
  </si>
  <si>
    <t>Мурманск</t>
  </si>
  <si>
    <t>Нижневартовск</t>
  </si>
  <si>
    <t>Новокузнецк</t>
  </si>
  <si>
    <t>Новомосковск</t>
  </si>
  <si>
    <t>Новороссийск</t>
  </si>
  <si>
    <t>Ногинск</t>
  </si>
  <si>
    <t>Орел</t>
  </si>
  <si>
    <t>Оренбург</t>
  </si>
  <si>
    <t>Орск</t>
  </si>
  <si>
    <t>Пенза</t>
  </si>
  <si>
    <t>Пермь</t>
  </si>
  <si>
    <t>Петрозаводск</t>
  </si>
  <si>
    <t>Подольск</t>
  </si>
  <si>
    <t>Псков</t>
  </si>
  <si>
    <t>Рязань</t>
  </si>
  <si>
    <t>Саранск</t>
  </si>
  <si>
    <t>Северодвинск</t>
  </si>
  <si>
    <t>Серпухов</t>
  </si>
  <si>
    <t>Смоленск</t>
  </si>
  <si>
    <t>Сочи</t>
  </si>
  <si>
    <t>Ставрополь</t>
  </si>
  <si>
    <t>Стерлитамак</t>
  </si>
  <si>
    <t>Сургут</t>
  </si>
  <si>
    <t>Сызрань</t>
  </si>
  <si>
    <t>Тамбов</t>
  </si>
  <si>
    <t>Тверь</t>
  </si>
  <si>
    <t>Тольятти</t>
  </si>
  <si>
    <t>Тюмень</t>
  </si>
  <si>
    <t>Улан-Удэ</t>
  </si>
  <si>
    <t>Ухта</t>
  </si>
  <si>
    <t>Хабаровск</t>
  </si>
  <si>
    <t>Чебоксары</t>
  </si>
  <si>
    <t>Череповец</t>
  </si>
  <si>
    <t>Чита</t>
  </si>
  <si>
    <t>Энгельс</t>
  </si>
  <si>
    <t>Казань</t>
  </si>
  <si>
    <t>Челябинск</t>
  </si>
  <si>
    <t>Набережные Челны</t>
  </si>
  <si>
    <t>Адлер</t>
  </si>
  <si>
    <t>Березовский</t>
  </si>
  <si>
    <t>Бронницы</t>
  </si>
  <si>
    <t>Бугульма</t>
  </si>
  <si>
    <t>Великие Луки</t>
  </si>
  <si>
    <t>Великий Новгород</t>
  </si>
  <si>
    <t>Дзержинский</t>
  </si>
  <si>
    <t>Забайкальск</t>
  </si>
  <si>
    <t>Ижевск Север</t>
  </si>
  <si>
    <t>Котлас</t>
  </si>
  <si>
    <t>Нижний Тагил</t>
  </si>
  <si>
    <t>Пушкино</t>
  </si>
  <si>
    <t>Ростов-На-Дону</t>
  </si>
  <si>
    <t>Солнечногорск</t>
  </si>
  <si>
    <t>Старый Оскол</t>
  </si>
  <si>
    <t>Сыктывкар</t>
  </si>
  <si>
    <t>Томилино</t>
  </si>
  <si>
    <t>Федоровское</t>
  </si>
  <si>
    <t>Название вакансии</t>
  </si>
  <si>
    <t>Подразделение</t>
  </si>
  <si>
    <t>проверить</t>
  </si>
  <si>
    <t>Критерий отбора вакансии</t>
  </si>
  <si>
    <t>Требования к соискателю</t>
  </si>
  <si>
    <t>Содержание/описание работы</t>
  </si>
  <si>
    <t>ОТ</t>
  </si>
  <si>
    <t>ДО</t>
  </si>
  <si>
    <t>СРЕДНЕЕ</t>
  </si>
  <si>
    <t>Действующий размер оплаты труда</t>
  </si>
  <si>
    <t>Выборка</t>
  </si>
  <si>
    <t>"Цена процента" между med и 75%</t>
  </si>
  <si>
    <t xml:space="preserve"> </t>
  </si>
  <si>
    <t>Итоговая разница между оптимальным и расчетным размером оплаты труда</t>
  </si>
  <si>
    <t>Дата последнего изменения/срок (в мес.)</t>
  </si>
  <si>
    <t>Города, по которым мониторинг делается отдельно</t>
  </si>
  <si>
    <t>Города, объединенные в группы для оценки рынка труда</t>
  </si>
  <si>
    <t>Города</t>
  </si>
  <si>
    <t>нет подразделений</t>
  </si>
  <si>
    <t>отдельный мониторинг</t>
  </si>
  <si>
    <t>соответствует уровню Сочи</t>
  </si>
  <si>
    <t>соответствует уровню Екатеринбурга</t>
  </si>
  <si>
    <t>соответствует уровню Саратова</t>
  </si>
  <si>
    <t xml:space="preserve">нет подразделений  </t>
  </si>
  <si>
    <t>Города-эталоны: Москва, Санкт-Петербург, Самара, Сургут, Воронеж, Бугульма</t>
  </si>
  <si>
    <t>Дополнительно</t>
  </si>
  <si>
    <t>Название должности</t>
  </si>
  <si>
    <t>полных месяцев с последнего изменения</t>
  </si>
  <si>
    <t>Квалиф. Коэффициент</t>
  </si>
  <si>
    <t>Шаг</t>
  </si>
  <si>
    <t>Оптимальный коэф.</t>
  </si>
  <si>
    <t xml:space="preserve"> Москв</t>
  </si>
  <si>
    <t xml:space="preserve"> Санкт-Петербург</t>
  </si>
  <si>
    <t xml:space="preserve"> Самара</t>
  </si>
  <si>
    <t xml:space="preserve"> Сургут</t>
  </si>
  <si>
    <t xml:space="preserve"> Воронеж</t>
  </si>
  <si>
    <t xml:space="preserve"> Бугульма</t>
  </si>
  <si>
    <t>Среднерыночный размер заработной платы</t>
  </si>
  <si>
    <t>Начальная сумма</t>
  </si>
  <si>
    <t>Средняя сумма</t>
  </si>
  <si>
    <t>Конечная сумма</t>
  </si>
  <si>
    <t xml:space="preserve">Размеры зарплат в зоне максимальных предложений </t>
  </si>
  <si>
    <t>Средний размер заработной платы во второй четверти массива предложений (второй квартиль)</t>
  </si>
  <si>
    <t>Средний размер заработной платы в третьей четверти массива предложений (третий квартиль)</t>
  </si>
  <si>
    <r>
      <t>Правило 1.</t>
    </r>
    <r>
      <rPr>
        <sz val="9"/>
        <color rgb="FF444444"/>
        <rFont val="Arial"/>
        <family val="2"/>
        <charset val="204"/>
      </rPr>
      <t> Описание предлагаемой работы в предложениях должно быть аналогично содержанию работы той должности, для которой рассчитывается среднерыночный размер заработной платы.</t>
    </r>
  </si>
  <si>
    <t>Пример: если вам нужен сотрудник, который отпускает товары со склада, то такой работой может заниматься и кладовщик, и сборщик заказов, и грузчик.</t>
  </si>
  <si>
    <t>Если содержание работы отличается незначительно, то объединение вакансий с разными названиями в общую выборку будет корректно.</t>
  </si>
  <si>
    <t>Логика формирования выборки следующая — «сколько платят за такую работу» независимо от того, как при этом называется должность.</t>
  </si>
  <si>
    <r>
      <t>Правило 2.</t>
    </r>
    <r>
      <rPr>
        <sz val="9"/>
        <color rgb="FF444444"/>
        <rFont val="Arial"/>
        <family val="2"/>
        <charset val="204"/>
      </rPr>
      <t> Требования к соискателям, указанные в описании вакансии, аналогичны требованиям к образованию, квалификации и опыту работы, которые предъявляются к соискателям той должности, для которой рассчитывается среднерыночный размер заработной платы.</t>
    </r>
  </si>
  <si>
    <t>Пример: соискатели, умеющие работать в 1С и MS Office, могут получить работу оператора ПК на складе, секретаря, помощника бухгалтера или помощника менеджера по продажам.</t>
  </si>
  <si>
    <t>Логика формирования выборки — «какие зарплаты предлагают на рынке труда соискателям, которые соответствуют нашим требованиям».</t>
  </si>
  <si>
    <r>
      <t>Правило 3. </t>
    </r>
    <r>
      <rPr>
        <sz val="9"/>
        <color rgb="FF444444"/>
        <rFont val="Arial"/>
        <family val="2"/>
        <charset val="204"/>
      </rPr>
      <t>Важно!!! При отборе вакансий из источника данных не допускается неполное внесение данных, соответствующих выбранному критерию, так как это приведет к искажениям при расчете среднерыночного размера заработной платы.</t>
    </r>
  </si>
  <si>
    <t>Например, если вы делаете выборку предложений на сайте rabota.ru, то в Зарплатомер должны быть внесены все данные из этого источника данных —  от минимальных до максимальных значений.</t>
  </si>
  <si>
    <t>Если поленитесь и внесете половину, то среднерыночная заработная плата у вас рассчитается только по этим данным.</t>
  </si>
  <si>
    <t>Внесете высокие заработные платы — порадуете соискателей вашим предложением, рассчитаете среднерыночную по минимальным предложениям — огорчите себя текучестью или неудачными поисками персонала.</t>
  </si>
  <si>
    <t>Размеры зарплат в зоне минимальных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</si>
</sst>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??&quot;р.&quot;_-;_-@_-"/>
    <numFmt numFmtId="166" formatCode="0.0%"/>
    <numFmt numFmtId="167" formatCode="_-* #,##0[$р.-419]_-;\-* #,##0[$р.-419]_-;_-* &quot;-&quot;??[$р.-419]_-;_-@_-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color rgb="FF002060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2"/>
      <color theme="0"/>
      <name val="Arial Cyr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sz val="6"/>
      <name val="Arial Cyr"/>
      <charset val="204"/>
    </font>
    <font>
      <b/>
      <sz val="12"/>
      <color rgb="FFFF0000"/>
      <name val="Arial Cyr"/>
      <charset val="204"/>
    </font>
    <font>
      <b/>
      <sz val="11"/>
      <color theme="5"/>
      <name val="Arial Cyr"/>
      <charset val="204"/>
    </font>
    <font>
      <b/>
      <sz val="9"/>
      <color rgb="FFFF0000"/>
      <name val="Arial Cyr"/>
      <charset val="204"/>
    </font>
    <font>
      <b/>
      <sz val="9"/>
      <color theme="0"/>
      <name val="Arial Cyr"/>
      <charset val="204"/>
    </font>
    <font>
      <b/>
      <sz val="8"/>
      <color theme="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theme="0" tint="-0.24994659260841701"/>
      <name val="Arial Cyr"/>
      <charset val="204"/>
    </font>
    <font>
      <b/>
      <sz val="10"/>
      <color theme="0" tint="-0.24994659260841701"/>
      <name val="Arial Cyr"/>
      <charset val="204"/>
    </font>
    <font>
      <sz val="12"/>
      <name val="Arial Cyr"/>
      <charset val="204"/>
    </font>
    <font>
      <sz val="9"/>
      <color rgb="FF444444"/>
      <name val="Arial"/>
      <family val="2"/>
      <charset val="204"/>
    </font>
    <font>
      <b/>
      <sz val="9"/>
      <color rgb="FF444444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 style="thin">
        <color indexed="2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1" fillId="0" borderId="0"/>
  </cellStyleXfs>
  <cellXfs count="178">
    <xf numFmtId="0" fontId="0" fillId="0" borderId="0" xfId="0"/>
    <xf numFmtId="49" fontId="10" fillId="0" borderId="9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justify"/>
    </xf>
    <xf numFmtId="0" fontId="12" fillId="0" borderId="13" xfId="4" applyNumberFormat="1" applyFont="1" applyBorder="1" applyAlignment="1">
      <alignment horizontal="left" vertical="top" wrapText="1"/>
    </xf>
    <xf numFmtId="0" fontId="12" fillId="0" borderId="13" xfId="4" applyNumberFormat="1" applyFont="1" applyBorder="1" applyAlignment="1">
      <alignment vertical="top" wrapText="1"/>
    </xf>
    <xf numFmtId="0" fontId="12" fillId="0" borderId="14" xfId="4" applyNumberFormat="1" applyFont="1" applyBorder="1" applyAlignment="1">
      <alignment vertical="top" wrapText="1"/>
    </xf>
    <xf numFmtId="9" fontId="3" fillId="2" borderId="11" xfId="2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9" fontId="3" fillId="2" borderId="11" xfId="2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4" fillId="0" borderId="0" xfId="1" applyNumberFormat="1" applyFont="1" applyAlignment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9" fontId="4" fillId="0" borderId="0" xfId="2" applyFont="1" applyProtection="1">
      <protection hidden="1"/>
    </xf>
    <xf numFmtId="0" fontId="4" fillId="12" borderId="0" xfId="0" applyFont="1" applyFill="1" applyBorder="1" applyProtection="1">
      <protection hidden="1"/>
    </xf>
    <xf numFmtId="1" fontId="4" fillId="12" borderId="0" xfId="0" applyNumberFormat="1" applyFont="1" applyFill="1" applyBorder="1" applyAlignment="1" applyProtection="1">
      <alignment horizontal="center"/>
      <protection hidden="1"/>
    </xf>
    <xf numFmtId="9" fontId="4" fillId="0" borderId="0" xfId="0" applyNumberFormat="1" applyFont="1" applyProtection="1">
      <protection hidden="1"/>
    </xf>
    <xf numFmtId="0" fontId="4" fillId="0" borderId="1" xfId="0" applyFont="1" applyBorder="1" applyProtection="1">
      <protection hidden="1"/>
    </xf>
    <xf numFmtId="1" fontId="4" fillId="3" borderId="2" xfId="0" applyNumberFormat="1" applyFont="1" applyFill="1" applyBorder="1" applyAlignment="1" applyProtection="1">
      <alignment horizontal="center"/>
      <protection hidden="1"/>
    </xf>
    <xf numFmtId="1" fontId="4" fillId="3" borderId="3" xfId="0" applyNumberFormat="1" applyFont="1" applyFill="1" applyBorder="1" applyAlignment="1" applyProtection="1">
      <alignment horizontal="center"/>
      <protection hidden="1"/>
    </xf>
    <xf numFmtId="1" fontId="3" fillId="9" borderId="4" xfId="0" applyNumberFormat="1" applyFont="1" applyFill="1" applyBorder="1" applyAlignment="1" applyProtection="1">
      <alignment horizontal="center"/>
      <protection hidden="1"/>
    </xf>
    <xf numFmtId="1" fontId="3" fillId="0" borderId="4" xfId="0" applyNumberFormat="1" applyFont="1" applyBorder="1" applyAlignment="1" applyProtection="1">
      <alignment horizontal="center"/>
      <protection hidden="1"/>
    </xf>
    <xf numFmtId="0" fontId="4" fillId="0" borderId="15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13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9" fontId="4" fillId="0" borderId="5" xfId="0" applyNumberFormat="1" applyFont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4" fillId="4" borderId="9" xfId="0" applyFont="1" applyFill="1" applyBorder="1" applyAlignment="1" applyProtection="1">
      <alignment horizontal="center"/>
      <protection hidden="1"/>
    </xf>
    <xf numFmtId="0" fontId="4" fillId="6" borderId="9" xfId="0" applyFont="1" applyFill="1" applyBorder="1" applyAlignment="1" applyProtection="1">
      <alignment horizontal="center"/>
      <protection hidden="1"/>
    </xf>
    <xf numFmtId="0" fontId="4" fillId="5" borderId="17" xfId="0" applyFont="1" applyFill="1" applyBorder="1" applyAlignment="1" applyProtection="1">
      <alignment horizontal="center"/>
      <protection hidden="1"/>
    </xf>
    <xf numFmtId="1" fontId="4" fillId="4" borderId="9" xfId="0" applyNumberFormat="1" applyFont="1" applyFill="1" applyBorder="1" applyAlignment="1" applyProtection="1">
      <alignment horizontal="center"/>
      <protection hidden="1"/>
    </xf>
    <xf numFmtId="1" fontId="4" fillId="6" borderId="9" xfId="0" applyNumberFormat="1" applyFont="1" applyFill="1" applyBorder="1" applyAlignment="1" applyProtection="1">
      <alignment horizontal="center"/>
      <protection hidden="1"/>
    </xf>
    <xf numFmtId="1" fontId="4" fillId="5" borderId="17" xfId="0" applyNumberFormat="1" applyFont="1" applyFill="1" applyBorder="1" applyAlignment="1" applyProtection="1">
      <alignment horizontal="center"/>
      <protection hidden="1"/>
    </xf>
    <xf numFmtId="0" fontId="4" fillId="0" borderId="18" xfId="0" applyFont="1" applyBorder="1" applyProtection="1"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165" fontId="4" fillId="0" borderId="0" xfId="0" applyNumberFormat="1" applyFont="1" applyProtection="1">
      <protection hidden="1"/>
    </xf>
    <xf numFmtId="1" fontId="4" fillId="0" borderId="0" xfId="0" applyNumberFormat="1" applyFont="1" applyProtection="1">
      <protection hidden="1"/>
    </xf>
    <xf numFmtId="1" fontId="3" fillId="9" borderId="9" xfId="0" applyNumberFormat="1" applyFont="1" applyFill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 applyProtection="1">
      <alignment horizontal="center"/>
      <protection hidden="1"/>
    </xf>
    <xf numFmtId="0" fontId="3" fillId="8" borderId="21" xfId="0" applyFont="1" applyFill="1" applyBorder="1" applyAlignment="1" applyProtection="1">
      <alignment horizontal="center"/>
      <protection hidden="1"/>
    </xf>
    <xf numFmtId="0" fontId="3" fillId="8" borderId="6" xfId="0" applyFont="1" applyFill="1" applyBorder="1" applyAlignment="1" applyProtection="1">
      <alignment horizontal="center"/>
      <protection hidden="1"/>
    </xf>
    <xf numFmtId="0" fontId="3" fillId="10" borderId="10" xfId="0" applyFont="1" applyFill="1" applyBorder="1" applyAlignment="1" applyProtection="1">
      <alignment horizontal="justify"/>
      <protection hidden="1"/>
    </xf>
    <xf numFmtId="0" fontId="3" fillId="6" borderId="10" xfId="0" applyFont="1" applyFill="1" applyBorder="1" applyAlignment="1" applyProtection="1">
      <alignment horizontal="justify"/>
      <protection hidden="1"/>
    </xf>
    <xf numFmtId="0" fontId="3" fillId="9" borderId="10" xfId="0" applyFont="1" applyFill="1" applyBorder="1" applyAlignment="1" applyProtection="1">
      <alignment horizontal="justify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Protection="1">
      <protection hidden="1"/>
    </xf>
    <xf numFmtId="0" fontId="4" fillId="12" borderId="0" xfId="0" applyFont="1" applyFill="1" applyBorder="1" applyAlignment="1" applyProtection="1">
      <alignment horizontal="center"/>
      <protection hidden="1"/>
    </xf>
    <xf numFmtId="0" fontId="4" fillId="12" borderId="0" xfId="2" applyNumberFormat="1" applyFont="1" applyFill="1" applyBorder="1" applyAlignment="1" applyProtection="1">
      <alignment horizontal="center"/>
      <protection hidden="1"/>
    </xf>
    <xf numFmtId="9" fontId="4" fillId="12" borderId="0" xfId="0" applyNumberFormat="1" applyFont="1" applyFill="1" applyBorder="1" applyAlignment="1" applyProtection="1">
      <alignment horizontal="center"/>
      <protection hidden="1"/>
    </xf>
    <xf numFmtId="1" fontId="0" fillId="9" borderId="4" xfId="0" applyNumberFormat="1" applyFill="1" applyBorder="1" applyAlignment="1" applyProtection="1">
      <alignment horizontal="center"/>
      <protection locked="0" hidden="1"/>
    </xf>
    <xf numFmtId="0" fontId="18" fillId="13" borderId="0" xfId="0" applyFont="1" applyFill="1" applyProtection="1">
      <protection hidden="1"/>
    </xf>
    <xf numFmtId="0" fontId="18" fillId="13" borderId="0" xfId="0" applyFont="1" applyFill="1" applyAlignment="1" applyProtection="1">
      <alignment horizontal="center"/>
      <protection hidden="1"/>
    </xf>
    <xf numFmtId="9" fontId="17" fillId="0" borderId="0" xfId="2" applyFont="1" applyProtection="1">
      <protection hidden="1"/>
    </xf>
    <xf numFmtId="165" fontId="15" fillId="6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165" fontId="17" fillId="12" borderId="0" xfId="0" applyNumberFormat="1" applyFont="1" applyFill="1" applyProtection="1">
      <protection hidden="1"/>
    </xf>
    <xf numFmtId="165" fontId="17" fillId="0" borderId="0" xfId="0" applyNumberFormat="1" applyFont="1" applyProtection="1">
      <protection hidden="1"/>
    </xf>
    <xf numFmtId="9" fontId="17" fillId="0" borderId="0" xfId="2" applyFont="1" applyAlignment="1" applyProtection="1">
      <alignment horizontal="center"/>
      <protection hidden="1"/>
    </xf>
    <xf numFmtId="10" fontId="4" fillId="0" borderId="0" xfId="2" applyNumberFormat="1" applyFont="1" applyProtection="1">
      <protection hidden="1"/>
    </xf>
    <xf numFmtId="9" fontId="3" fillId="2" borderId="22" xfId="2" applyFont="1" applyFill="1" applyBorder="1" applyAlignment="1" applyProtection="1">
      <alignment horizontal="center" vertical="center"/>
      <protection hidden="1"/>
    </xf>
    <xf numFmtId="1" fontId="3" fillId="9" borderId="2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NumberFormat="1" applyFont="1" applyBorder="1" applyProtection="1">
      <protection hidden="1"/>
    </xf>
    <xf numFmtId="0" fontId="17" fillId="0" borderId="0" xfId="0" applyFont="1" applyBorder="1" applyProtection="1">
      <protection hidden="1"/>
    </xf>
    <xf numFmtId="165" fontId="17" fillId="12" borderId="0" xfId="0" applyNumberFormat="1" applyFont="1" applyFill="1" applyBorder="1" applyProtection="1">
      <protection hidden="1"/>
    </xf>
    <xf numFmtId="2" fontId="17" fillId="0" borderId="0" xfId="1" applyNumberFormat="1" applyFont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15" fillId="0" borderId="0" xfId="2" applyNumberFormat="1" applyFont="1" applyFill="1" applyBorder="1" applyAlignment="1" applyProtection="1">
      <alignment horizontal="center"/>
      <protection hidden="1"/>
    </xf>
    <xf numFmtId="165" fontId="15" fillId="0" borderId="0" xfId="1" applyNumberFormat="1" applyFont="1" applyFill="1" applyBorder="1" applyAlignment="1" applyProtection="1">
      <alignment horizontal="center"/>
      <protection hidden="1"/>
    </xf>
    <xf numFmtId="165" fontId="19" fillId="0" borderId="0" xfId="1" applyNumberFormat="1" applyFont="1" applyFill="1" applyBorder="1" applyAlignment="1" applyProtection="1">
      <alignment horizontal="center"/>
      <protection hidden="1"/>
    </xf>
    <xf numFmtId="165" fontId="20" fillId="0" borderId="0" xfId="1" applyNumberFormat="1" applyFont="1" applyFill="1" applyBorder="1" applyAlignment="1" applyProtection="1">
      <alignment horizontal="center"/>
      <protection hidden="1"/>
    </xf>
    <xf numFmtId="14" fontId="13" fillId="0" borderId="0" xfId="0" applyNumberFormat="1" applyFont="1" applyProtection="1">
      <protection hidden="1"/>
    </xf>
    <xf numFmtId="0" fontId="21" fillId="12" borderId="0" xfId="0" applyFont="1" applyFill="1" applyBorder="1" applyProtection="1">
      <protection hidden="1"/>
    </xf>
    <xf numFmtId="165" fontId="21" fillId="12" borderId="0" xfId="1" applyNumberFormat="1" applyFont="1" applyFill="1" applyBorder="1" applyAlignment="1" applyProtection="1">
      <protection hidden="1"/>
    </xf>
    <xf numFmtId="0" fontId="21" fillId="12" borderId="0" xfId="0" applyFont="1" applyFill="1" applyBorder="1" applyAlignment="1" applyProtection="1">
      <protection hidden="1"/>
    </xf>
    <xf numFmtId="165" fontId="4" fillId="0" borderId="0" xfId="1" applyNumberFormat="1" applyFont="1" applyBorder="1" applyAlignment="1" applyProtection="1">
      <protection hidden="1"/>
    </xf>
    <xf numFmtId="0" fontId="4" fillId="11" borderId="0" xfId="0" applyFont="1" applyFill="1" applyBorder="1" applyProtection="1">
      <protection hidden="1"/>
    </xf>
    <xf numFmtId="0" fontId="4" fillId="6" borderId="0" xfId="0" applyFont="1" applyFill="1" applyBorder="1" applyProtection="1">
      <protection hidden="1"/>
    </xf>
    <xf numFmtId="165" fontId="4" fillId="6" borderId="0" xfId="1" applyNumberFormat="1" applyFont="1" applyFill="1" applyBorder="1" applyAlignment="1" applyProtection="1">
      <protection hidden="1"/>
    </xf>
    <xf numFmtId="0" fontId="13" fillId="0" borderId="0" xfId="0" applyFont="1" applyBorder="1" applyProtection="1">
      <protection hidden="1"/>
    </xf>
    <xf numFmtId="9" fontId="17" fillId="12" borderId="0" xfId="0" applyNumberFormat="1" applyFont="1" applyFill="1" applyBorder="1" applyAlignment="1" applyProtection="1">
      <alignment horizontal="center"/>
      <protection hidden="1"/>
    </xf>
    <xf numFmtId="0" fontId="1" fillId="0" borderId="0" xfId="6"/>
    <xf numFmtId="0" fontId="1" fillId="0" borderId="9" xfId="6" applyBorder="1"/>
    <xf numFmtId="0" fontId="12" fillId="0" borderId="0" xfId="4" applyNumberFormat="1" applyFont="1" applyBorder="1" applyAlignment="1">
      <alignment horizontal="left" vertical="top" wrapText="1"/>
    </xf>
    <xf numFmtId="0" fontId="1" fillId="0" borderId="0" xfId="6" applyBorder="1"/>
    <xf numFmtId="0" fontId="12" fillId="0" borderId="0" xfId="4" applyNumberFormat="1" applyFont="1" applyBorder="1" applyAlignment="1">
      <alignment vertical="top" wrapText="1"/>
    </xf>
    <xf numFmtId="0" fontId="1" fillId="0" borderId="9" xfId="6" applyBorder="1" applyAlignment="1">
      <alignment horizontal="center"/>
    </xf>
    <xf numFmtId="0" fontId="1" fillId="0" borderId="0" xfId="6" applyBorder="1" applyAlignment="1">
      <alignment horizontal="center"/>
    </xf>
    <xf numFmtId="0" fontId="1" fillId="0" borderId="0" xfId="6" applyAlignment="1">
      <alignment horizontal="center"/>
    </xf>
    <xf numFmtId="0" fontId="23" fillId="0" borderId="0" xfId="6" applyFont="1"/>
    <xf numFmtId="0" fontId="14" fillId="0" borderId="9" xfId="4" applyNumberFormat="1" applyFont="1" applyBorder="1" applyAlignment="1">
      <alignment horizontal="left" vertical="top" wrapText="1"/>
    </xf>
    <xf numFmtId="0" fontId="25" fillId="0" borderId="9" xfId="4" applyNumberFormat="1" applyFont="1" applyBorder="1" applyAlignment="1">
      <alignment vertical="top" wrapText="1"/>
    </xf>
    <xf numFmtId="0" fontId="14" fillId="0" borderId="9" xfId="4" applyNumberFormat="1" applyFont="1" applyBorder="1" applyAlignment="1">
      <alignment vertical="top" wrapText="1"/>
    </xf>
    <xf numFmtId="0" fontId="23" fillId="0" borderId="9" xfId="6" applyFont="1" applyBorder="1"/>
    <xf numFmtId="0" fontId="24" fillId="7" borderId="24" xfId="6" applyFont="1" applyFill="1" applyBorder="1" applyAlignment="1">
      <alignment horizontal="center" vertical="center"/>
    </xf>
    <xf numFmtId="0" fontId="1" fillId="0" borderId="4" xfId="6" applyBorder="1"/>
    <xf numFmtId="0" fontId="22" fillId="7" borderId="10" xfId="6" applyFont="1" applyFill="1" applyBorder="1" applyAlignment="1">
      <alignment horizontal="justify" vertical="center"/>
    </xf>
    <xf numFmtId="0" fontId="22" fillId="7" borderId="25" xfId="6" applyFont="1" applyFill="1" applyBorder="1" applyAlignment="1">
      <alignment horizontal="justify" vertical="top"/>
    </xf>
    <xf numFmtId="0" fontId="14" fillId="0" borderId="4" xfId="4" applyNumberFormat="1" applyFont="1" applyBorder="1" applyAlignment="1">
      <alignment horizontal="left" vertical="top" wrapText="1"/>
    </xf>
    <xf numFmtId="0" fontId="22" fillId="7" borderId="10" xfId="6" applyFont="1" applyFill="1" applyBorder="1" applyAlignment="1">
      <alignment horizontal="center" vertical="center"/>
    </xf>
    <xf numFmtId="0" fontId="1" fillId="0" borderId="4" xfId="6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hidden="1"/>
    </xf>
    <xf numFmtId="1" fontId="0" fillId="9" borderId="9" xfId="0" applyNumberFormat="1" applyFill="1" applyBorder="1" applyProtection="1">
      <protection locked="0" hidden="1"/>
    </xf>
    <xf numFmtId="0" fontId="0" fillId="9" borderId="9" xfId="0" applyFill="1" applyBorder="1" applyProtection="1">
      <protection locked="0" hidden="1"/>
    </xf>
    <xf numFmtId="1" fontId="0" fillId="9" borderId="9" xfId="0" applyNumberFormat="1" applyFill="1" applyBorder="1" applyAlignment="1" applyProtection="1">
      <alignment horizontal="center"/>
      <protection locked="0" hidden="1"/>
    </xf>
    <xf numFmtId="0" fontId="3" fillId="6" borderId="0" xfId="0" applyFont="1" applyFill="1" applyAlignment="1" applyProtection="1">
      <alignment horizontal="center" vertical="center"/>
      <protection locked="0" hidden="1"/>
    </xf>
    <xf numFmtId="165" fontId="13" fillId="0" borderId="0" xfId="1" applyNumberFormat="1" applyFont="1" applyAlignment="1" applyProtection="1">
      <protection hidden="1"/>
    </xf>
    <xf numFmtId="165" fontId="13" fillId="0" borderId="0" xfId="0" applyNumberFormat="1" applyFont="1" applyProtection="1">
      <protection hidden="1"/>
    </xf>
    <xf numFmtId="9" fontId="13" fillId="0" borderId="0" xfId="2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166" fontId="15" fillId="0" borderId="0" xfId="2" applyNumberFormat="1" applyFont="1" applyBorder="1" applyAlignment="1" applyProtection="1">
      <alignment horizontal="center"/>
      <protection hidden="1"/>
    </xf>
    <xf numFmtId="165" fontId="4" fillId="14" borderId="0" xfId="1" applyNumberFormat="1" applyFont="1" applyFill="1" applyAlignment="1" applyProtection="1">
      <protection locked="0" hidden="1"/>
    </xf>
    <xf numFmtId="166" fontId="15" fillId="14" borderId="0" xfId="2" applyNumberFormat="1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6" fontId="15" fillId="14" borderId="10" xfId="2" applyNumberFormat="1" applyFont="1" applyFill="1" applyBorder="1" applyAlignment="1" applyProtection="1">
      <alignment horizontal="center"/>
      <protection hidden="1"/>
    </xf>
    <xf numFmtId="166" fontId="15" fillId="14" borderId="10" xfId="2" applyNumberFormat="1" applyFont="1" applyFill="1" applyBorder="1" applyAlignment="1" applyProtection="1">
      <alignment horizontal="center"/>
      <protection locked="0" hidden="1"/>
    </xf>
    <xf numFmtId="166" fontId="3" fillId="0" borderId="0" xfId="2" applyNumberFormat="1" applyFont="1" applyFill="1" applyBorder="1" applyAlignment="1" applyProtection="1">
      <alignment horizontal="center"/>
      <protection hidden="1"/>
    </xf>
    <xf numFmtId="0" fontId="3" fillId="16" borderId="0" xfId="0" applyFont="1" applyFill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166" fontId="15" fillId="0" borderId="6" xfId="2" applyNumberFormat="1" applyFont="1" applyFill="1" applyBorder="1" applyAlignment="1" applyProtection="1">
      <alignment horizontal="center"/>
      <protection hidden="1"/>
    </xf>
    <xf numFmtId="166" fontId="15" fillId="0" borderId="8" xfId="2" applyNumberFormat="1" applyFont="1" applyFill="1" applyBorder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16" fillId="0" borderId="8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16" fillId="0" borderId="6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165" fontId="20" fillId="12" borderId="0" xfId="1" applyNumberFormat="1" applyFont="1" applyFill="1" applyAlignment="1" applyProtection="1">
      <alignment horizontal="center"/>
      <protection hidden="1"/>
    </xf>
    <xf numFmtId="14" fontId="3" fillId="15" borderId="0" xfId="1" applyNumberFormat="1" applyFont="1" applyFill="1" applyAlignment="1" applyProtection="1">
      <protection locked="0" hidden="1"/>
    </xf>
    <xf numFmtId="166" fontId="15" fillId="15" borderId="10" xfId="2" applyNumberFormat="1" applyFont="1" applyFill="1" applyBorder="1" applyAlignment="1" applyProtection="1">
      <alignment horizontal="center"/>
      <protection locked="0" hidden="1"/>
    </xf>
    <xf numFmtId="0" fontId="16" fillId="15" borderId="10" xfId="0" applyFont="1" applyFill="1" applyBorder="1" applyAlignment="1" applyProtection="1">
      <alignment horizontal="center"/>
      <protection locked="0" hidden="1"/>
    </xf>
    <xf numFmtId="165" fontId="4" fillId="14" borderId="0" xfId="1" applyNumberFormat="1" applyFont="1" applyFill="1" applyAlignment="1" applyProtection="1">
      <protection hidden="1"/>
    </xf>
    <xf numFmtId="14" fontId="3" fillId="14" borderId="0" xfId="1" applyNumberFormat="1" applyFont="1" applyFill="1" applyAlignment="1" applyProtection="1">
      <protection hidden="1"/>
    </xf>
    <xf numFmtId="1" fontId="4" fillId="12" borderId="0" xfId="0" applyNumberFormat="1" applyFont="1" applyFill="1" applyBorder="1" applyProtection="1"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9" fontId="4" fillId="0" borderId="0" xfId="2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167" fontId="4" fillId="0" borderId="0" xfId="1" applyNumberFormat="1" applyFont="1" applyAlignment="1" applyProtection="1">
      <protection hidden="1"/>
    </xf>
    <xf numFmtId="0" fontId="4" fillId="13" borderId="5" xfId="0" applyFont="1" applyFill="1" applyBorder="1" applyProtection="1">
      <protection hidden="1"/>
    </xf>
    <xf numFmtId="0" fontId="4" fillId="13" borderId="0" xfId="0" applyFont="1" applyFill="1" applyProtection="1">
      <protection hidden="1"/>
    </xf>
    <xf numFmtId="0" fontId="4" fillId="13" borderId="0" xfId="0" applyFont="1" applyFill="1" applyBorder="1" applyProtection="1">
      <protection hidden="1"/>
    </xf>
    <xf numFmtId="165" fontId="4" fillId="13" borderId="0" xfId="1" applyNumberFormat="1" applyFont="1" applyFill="1" applyBorder="1" applyAlignment="1" applyProtection="1">
      <protection hidden="1"/>
    </xf>
    <xf numFmtId="9" fontId="4" fillId="13" borderId="0" xfId="0" applyNumberFormat="1" applyFont="1" applyFill="1" applyProtection="1">
      <protection hidden="1"/>
    </xf>
    <xf numFmtId="165" fontId="4" fillId="13" borderId="0" xfId="0" applyNumberFormat="1" applyFont="1" applyFill="1" applyProtection="1">
      <protection hidden="1"/>
    </xf>
    <xf numFmtId="9" fontId="17" fillId="13" borderId="0" xfId="2" applyFont="1" applyFill="1" applyProtection="1">
      <protection hidden="1"/>
    </xf>
    <xf numFmtId="0" fontId="17" fillId="13" borderId="0" xfId="0" applyFont="1" applyFill="1" applyProtection="1">
      <protection hidden="1"/>
    </xf>
    <xf numFmtId="165" fontId="17" fillId="13" borderId="0" xfId="0" applyNumberFormat="1" applyFont="1" applyFill="1" applyProtection="1">
      <protection hidden="1"/>
    </xf>
    <xf numFmtId="9" fontId="17" fillId="13" borderId="0" xfId="2" applyFont="1" applyFill="1" applyAlignment="1" applyProtection="1">
      <alignment horizontal="center"/>
      <protection hidden="1"/>
    </xf>
    <xf numFmtId="1" fontId="3" fillId="13" borderId="4" xfId="0" applyNumberFormat="1" applyFont="1" applyFill="1" applyBorder="1" applyAlignment="1" applyProtection="1">
      <alignment horizontal="center"/>
      <protection hidden="1"/>
    </xf>
    <xf numFmtId="1" fontId="3" fillId="13" borderId="0" xfId="0" applyNumberFormat="1" applyFont="1" applyFill="1" applyProtection="1">
      <protection hidden="1"/>
    </xf>
    <xf numFmtId="10" fontId="4" fillId="13" borderId="0" xfId="2" applyNumberFormat="1" applyFont="1" applyFill="1" applyProtection="1">
      <protection hidden="1"/>
    </xf>
    <xf numFmtId="0" fontId="27" fillId="0" borderId="0" xfId="0" applyFont="1" applyBorder="1" applyProtection="1">
      <protection hidden="1"/>
    </xf>
    <xf numFmtId="1" fontId="28" fillId="0" borderId="0" xfId="0" applyNumberFormat="1" applyFont="1" applyBorder="1" applyAlignment="1" applyProtection="1">
      <alignment horizontal="center"/>
      <protection hidden="1"/>
    </xf>
    <xf numFmtId="9" fontId="28" fillId="0" borderId="0" xfId="2" applyFont="1" applyFill="1" applyBorder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29" fillId="13" borderId="0" xfId="0" applyFont="1" applyFill="1" applyProtection="1">
      <protection hidden="1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7" fillId="8" borderId="6" xfId="0" applyFont="1" applyFill="1" applyBorder="1" applyAlignment="1" applyProtection="1">
      <alignment horizontal="center"/>
      <protection hidden="1"/>
    </xf>
    <xf numFmtId="0" fontId="7" fillId="8" borderId="8" xfId="0" applyFont="1" applyFill="1" applyBorder="1" applyAlignment="1" applyProtection="1">
      <alignment horizontal="center"/>
      <protection hidden="1"/>
    </xf>
  </cellXfs>
  <cellStyles count="7">
    <cellStyle name="Денежный" xfId="1" builtinId="4"/>
    <cellStyle name="Обычный" xfId="0" builtinId="0"/>
    <cellStyle name="Обычный 2" xfId="5"/>
    <cellStyle name="Обычный 3" xfId="4"/>
    <cellStyle name="Обычный 4" xfId="3"/>
    <cellStyle name="Обычный 5" xfId="6"/>
    <cellStyle name="Процентный" xfId="2" builtinId="5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00"/>
  <sheetViews>
    <sheetView tabSelected="1" topLeftCell="L1" workbookViewId="0">
      <pane ySplit="3" topLeftCell="A4" activePane="bottomLeft" state="frozen"/>
      <selection activeCell="D1" sqref="D1"/>
      <selection pane="bottomLeft" activeCell="L31" sqref="L31"/>
    </sheetView>
  </sheetViews>
  <sheetFormatPr defaultColWidth="9.140625" defaultRowHeight="12.75" x14ac:dyDescent="0.2"/>
  <cols>
    <col min="1" max="2" width="11.140625" style="8" hidden="1" customWidth="1"/>
    <col min="3" max="3" width="13.5703125" style="8" hidden="1" customWidth="1"/>
    <col min="4" max="4" width="9.7109375" style="8" hidden="1" customWidth="1"/>
    <col min="5" max="5" width="18.140625" style="8" hidden="1" customWidth="1"/>
    <col min="6" max="6" width="14.85546875" style="8" hidden="1" customWidth="1"/>
    <col min="7" max="7" width="12.5703125" style="8" hidden="1" customWidth="1"/>
    <col min="8" max="8" width="14.140625" style="8" hidden="1" customWidth="1"/>
    <col min="9" max="9" width="13.85546875" style="8" hidden="1" customWidth="1"/>
    <col min="10" max="10" width="14.140625" style="8" hidden="1" customWidth="1"/>
    <col min="11" max="11" width="17.5703125" style="8" hidden="1" customWidth="1"/>
    <col min="12" max="12" width="12.42578125" style="8" bestFit="1" customWidth="1"/>
    <col min="13" max="13" width="18" style="8" customWidth="1"/>
    <col min="14" max="14" width="12.42578125" style="8" bestFit="1" customWidth="1"/>
    <col min="15" max="15" width="10.42578125" style="8" customWidth="1"/>
    <col min="16" max="16" width="15.140625" style="162" customWidth="1"/>
    <col min="17" max="17" width="19.140625" style="162" customWidth="1"/>
    <col min="18" max="18" width="13.42578125" style="162" customWidth="1"/>
    <col min="19" max="27" width="9.140625" style="8" customWidth="1"/>
    <col min="28" max="16384" width="9.140625" style="8"/>
  </cols>
  <sheetData>
    <row r="1" spans="1:18" ht="14.25" customHeight="1" thickBot="1" x14ac:dyDescent="0.25">
      <c r="A1" s="172" t="s">
        <v>147</v>
      </c>
      <c r="B1" s="173"/>
      <c r="C1" s="174"/>
      <c r="D1" s="175"/>
      <c r="E1" s="111" t="s">
        <v>122</v>
      </c>
      <c r="F1" s="174"/>
      <c r="G1" s="175"/>
      <c r="H1" s="47" t="s">
        <v>12</v>
      </c>
      <c r="I1" s="174"/>
      <c r="J1" s="175"/>
      <c r="K1" s="115">
        <v>1</v>
      </c>
      <c r="L1" s="169" t="str">
        <f>IF(COUNTIF(Q4:Q300,"некорректно")&gt;292,"Недостаточно данных для расчета",IF((COUNTIF(Q4:Q300,"некорректно")&gt;289),"Минимальное количество данных"," "))</f>
        <v xml:space="preserve"> </v>
      </c>
      <c r="M1" s="170"/>
      <c r="N1" s="171"/>
    </row>
    <row r="2" spans="1:18" s="9" customFormat="1" ht="13.5" thickBot="1" x14ac:dyDescent="0.25">
      <c r="A2" s="48">
        <v>1</v>
      </c>
      <c r="B2" s="49">
        <v>2</v>
      </c>
      <c r="C2" s="49">
        <v>3</v>
      </c>
      <c r="D2" s="49">
        <v>4</v>
      </c>
      <c r="E2" s="49">
        <v>5</v>
      </c>
      <c r="F2" s="49">
        <v>6</v>
      </c>
      <c r="G2" s="49">
        <v>7</v>
      </c>
      <c r="H2" s="50">
        <v>8</v>
      </c>
      <c r="I2" s="50">
        <v>9</v>
      </c>
      <c r="J2" s="50">
        <v>10</v>
      </c>
      <c r="K2" s="50">
        <v>3</v>
      </c>
      <c r="L2" s="7"/>
      <c r="M2" s="7"/>
      <c r="N2" s="7"/>
      <c r="P2" s="164"/>
      <c r="Q2" s="164"/>
      <c r="R2" s="164"/>
    </row>
    <row r="3" spans="1:18" ht="39" thickBot="1" x14ac:dyDescent="0.25">
      <c r="A3" s="51" t="s">
        <v>12</v>
      </c>
      <c r="B3" s="51" t="s">
        <v>13</v>
      </c>
      <c r="C3" s="52" t="s">
        <v>121</v>
      </c>
      <c r="D3" s="52" t="s">
        <v>11</v>
      </c>
      <c r="E3" s="52" t="s">
        <v>124</v>
      </c>
      <c r="F3" s="53" t="s">
        <v>7</v>
      </c>
      <c r="G3" s="53" t="s">
        <v>8</v>
      </c>
      <c r="H3" s="53" t="s">
        <v>9</v>
      </c>
      <c r="I3" s="53" t="s">
        <v>126</v>
      </c>
      <c r="J3" s="53" t="s">
        <v>125</v>
      </c>
      <c r="K3" s="53" t="s">
        <v>10</v>
      </c>
      <c r="L3" s="7" t="s">
        <v>127</v>
      </c>
      <c r="M3" s="7" t="s">
        <v>129</v>
      </c>
      <c r="N3" s="7" t="s">
        <v>128</v>
      </c>
      <c r="P3" s="164"/>
      <c r="Q3" s="164"/>
      <c r="R3" s="164"/>
    </row>
    <row r="4" spans="1:18" s="11" customForma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59">
        <v>80</v>
      </c>
      <c r="M4" s="59"/>
      <c r="N4" s="59">
        <v>200</v>
      </c>
      <c r="O4" s="10" t="str">
        <f t="shared" ref="O4:O67" si="0">IF(AND(L4=0,M4=0,N4=0)," ", IF(OR(P4="некорректно",Q4="некорректно",R4="некорректно"),"проверить", " "))</f>
        <v xml:space="preserve"> </v>
      </c>
      <c r="P4" s="163">
        <f t="shared" ref="P4:P67" si="1">IF((AND(L4=0,M4=0,N4&gt;0)),(N4*0.7),IF((AND(L4=0,M4&gt;0,N4=0)),(M4*0.8),IF((AND(L4&gt;0,M4=0,N4=0)),L4,IF((AND(L4&gt;0,M4=0,N4&gt;0,N4&gt;L4)),L4,"некорректно"))))</f>
        <v>80</v>
      </c>
      <c r="Q4" s="163">
        <f>IF((AND(L4=0,M4=0,N4&gt;0)),N4*0.85,IF((AND(L4=0,M4&gt;0,N4=0)),M4,IF((AND(L4&gt;0,M4=0,N4=0)),(L4*1.1),IF((AND(L4&gt;0,M4=0,N4&gt;0,N4&gt;=L4*1.5)),(L4*1.5+L4)/2,IF((AND(L4&gt;0,M4=0,N4&gt;0,L4*1.5&gt;N4)),(L4+N4)/2,"некорректно")))))</f>
        <v>100</v>
      </c>
      <c r="R4" s="163">
        <f t="shared" ref="R4:R67" si="2">IF((AND(L4=0,M4=0,N4&gt;0)),N4,IF((AND(L4=0,M4&gt;0,N4=0)),M4,IF((AND(L4&gt;0,M4=0,N4=0)),(L4*1.2),IF((AND(L4&gt;0,M4=0,N4&gt;0,N4&gt;L4)),N4,"некорректно"))))</f>
        <v>200</v>
      </c>
    </row>
    <row r="5" spans="1:18" s="11" customForma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59">
        <v>80</v>
      </c>
      <c r="M5" s="59"/>
      <c r="N5" s="59">
        <v>150</v>
      </c>
      <c r="O5" s="10" t="str">
        <f t="shared" si="0"/>
        <v xml:space="preserve"> </v>
      </c>
      <c r="P5" s="163">
        <f t="shared" si="1"/>
        <v>80</v>
      </c>
      <c r="Q5" s="163">
        <f t="shared" ref="Q5:Q68" si="3">IF((AND(L5=0,M5=0,N5&gt;0)),N5*0.85,IF((AND(L5=0,M5&gt;0,N5=0)),M5,IF((AND(L5&gt;0,M5=0,N5=0)),(L5*1.1),IF((AND(L5&gt;0,M5=0,N5&gt;0,N5&gt;=L5*1.5)),(L5*1.5+L5)/2,IF((AND(L5&gt;0,M5=0,N5&gt;0,L5*1.5&gt;N5)),(L5+N5)/2,"некорректно")))))</f>
        <v>100</v>
      </c>
      <c r="R5" s="163">
        <f t="shared" si="2"/>
        <v>150</v>
      </c>
    </row>
    <row r="6" spans="1:18" s="11" customFormat="1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9">
        <v>180</v>
      </c>
      <c r="M6" s="59"/>
      <c r="N6" s="59"/>
      <c r="O6" s="10" t="str">
        <f t="shared" si="0"/>
        <v xml:space="preserve"> </v>
      </c>
      <c r="P6" s="163">
        <f t="shared" si="1"/>
        <v>180</v>
      </c>
      <c r="Q6" s="163">
        <f t="shared" si="3"/>
        <v>198.00000000000003</v>
      </c>
      <c r="R6" s="163">
        <f t="shared" si="2"/>
        <v>216</v>
      </c>
    </row>
    <row r="7" spans="1:18" s="11" customForma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59">
        <v>150</v>
      </c>
      <c r="M7" s="59"/>
      <c r="N7" s="59">
        <v>250</v>
      </c>
      <c r="O7" s="10" t="str">
        <f t="shared" si="0"/>
        <v xml:space="preserve"> </v>
      </c>
      <c r="P7" s="163">
        <f t="shared" si="1"/>
        <v>150</v>
      </c>
      <c r="Q7" s="163">
        <f t="shared" si="3"/>
        <v>187.5</v>
      </c>
      <c r="R7" s="163">
        <f t="shared" si="2"/>
        <v>250</v>
      </c>
    </row>
    <row r="8" spans="1:18" s="11" customFormat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59">
        <v>150</v>
      </c>
      <c r="M8" s="59"/>
      <c r="N8" s="59"/>
      <c r="O8" s="10" t="str">
        <f t="shared" si="0"/>
        <v xml:space="preserve"> </v>
      </c>
      <c r="P8" s="163">
        <f t="shared" si="1"/>
        <v>150</v>
      </c>
      <c r="Q8" s="163">
        <f t="shared" si="3"/>
        <v>165</v>
      </c>
      <c r="R8" s="163">
        <f t="shared" si="2"/>
        <v>180</v>
      </c>
    </row>
    <row r="9" spans="1:18" s="11" customForma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59"/>
      <c r="M9" s="59"/>
      <c r="N9" s="59">
        <v>200</v>
      </c>
      <c r="O9" s="10" t="str">
        <f t="shared" si="0"/>
        <v xml:space="preserve"> </v>
      </c>
      <c r="P9" s="163">
        <f t="shared" si="1"/>
        <v>140</v>
      </c>
      <c r="Q9" s="163">
        <f t="shared" si="3"/>
        <v>170</v>
      </c>
      <c r="R9" s="163">
        <f t="shared" si="2"/>
        <v>200</v>
      </c>
    </row>
    <row r="10" spans="1:18" s="11" customFormat="1" x14ac:dyDescent="0.2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59">
        <v>120</v>
      </c>
      <c r="M10" s="59"/>
      <c r="N10" s="59">
        <v>150</v>
      </c>
      <c r="O10" s="10" t="str">
        <f t="shared" si="0"/>
        <v xml:space="preserve"> </v>
      </c>
      <c r="P10" s="163">
        <f t="shared" si="1"/>
        <v>120</v>
      </c>
      <c r="Q10" s="163">
        <f t="shared" si="3"/>
        <v>135</v>
      </c>
      <c r="R10" s="163">
        <f t="shared" si="2"/>
        <v>150</v>
      </c>
    </row>
    <row r="11" spans="1:18" s="11" customFormat="1" x14ac:dyDescent="0.2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59"/>
      <c r="M11" s="59"/>
      <c r="N11" s="59">
        <v>150</v>
      </c>
      <c r="O11" s="10" t="str">
        <f t="shared" si="0"/>
        <v xml:space="preserve"> </v>
      </c>
      <c r="P11" s="163">
        <f t="shared" si="1"/>
        <v>105</v>
      </c>
      <c r="Q11" s="163">
        <f t="shared" si="3"/>
        <v>127.5</v>
      </c>
      <c r="R11" s="163">
        <f t="shared" si="2"/>
        <v>150</v>
      </c>
    </row>
    <row r="12" spans="1:18" s="11" customForma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59">
        <v>100</v>
      </c>
      <c r="M12" s="59"/>
      <c r="N12" s="59"/>
      <c r="O12" s="10" t="str">
        <f t="shared" si="0"/>
        <v xml:space="preserve"> </v>
      </c>
      <c r="P12" s="163">
        <f t="shared" si="1"/>
        <v>100</v>
      </c>
      <c r="Q12" s="163">
        <f t="shared" si="3"/>
        <v>110.00000000000001</v>
      </c>
      <c r="R12" s="163">
        <f t="shared" si="2"/>
        <v>120</v>
      </c>
    </row>
    <row r="13" spans="1:18" s="11" customFormat="1" x14ac:dyDescent="0.2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59">
        <v>100</v>
      </c>
      <c r="M13" s="59"/>
      <c r="N13" s="59"/>
      <c r="O13" s="10" t="str">
        <f t="shared" si="0"/>
        <v xml:space="preserve"> </v>
      </c>
      <c r="P13" s="163">
        <f t="shared" si="1"/>
        <v>100</v>
      </c>
      <c r="Q13" s="163">
        <f t="shared" si="3"/>
        <v>110.00000000000001</v>
      </c>
      <c r="R13" s="163">
        <f t="shared" si="2"/>
        <v>120</v>
      </c>
    </row>
    <row r="14" spans="1:18" s="11" customFormat="1" x14ac:dyDescent="0.2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59">
        <v>80</v>
      </c>
      <c r="M14" s="59"/>
      <c r="N14" s="59">
        <v>120</v>
      </c>
      <c r="O14" s="10" t="str">
        <f t="shared" si="0"/>
        <v xml:space="preserve"> </v>
      </c>
      <c r="P14" s="163">
        <f t="shared" si="1"/>
        <v>80</v>
      </c>
      <c r="Q14" s="163">
        <f t="shared" si="3"/>
        <v>100</v>
      </c>
      <c r="R14" s="163">
        <f t="shared" si="2"/>
        <v>120</v>
      </c>
    </row>
    <row r="15" spans="1:18" s="11" customFormat="1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59">
        <v>80</v>
      </c>
      <c r="M15" s="59"/>
      <c r="N15" s="59"/>
      <c r="O15" s="10" t="str">
        <f t="shared" si="0"/>
        <v xml:space="preserve"> </v>
      </c>
      <c r="P15" s="163">
        <f t="shared" si="1"/>
        <v>80</v>
      </c>
      <c r="Q15" s="163">
        <f t="shared" si="3"/>
        <v>88</v>
      </c>
      <c r="R15" s="163">
        <f t="shared" si="2"/>
        <v>96</v>
      </c>
    </row>
    <row r="16" spans="1:18" s="11" customFormat="1" x14ac:dyDescent="0.2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59"/>
      <c r="M16" s="59"/>
      <c r="N16" s="59">
        <v>100</v>
      </c>
      <c r="O16" s="10" t="str">
        <f t="shared" si="0"/>
        <v xml:space="preserve"> </v>
      </c>
      <c r="P16" s="163">
        <f t="shared" si="1"/>
        <v>70</v>
      </c>
      <c r="Q16" s="163">
        <f t="shared" si="3"/>
        <v>85</v>
      </c>
      <c r="R16" s="163">
        <f t="shared" si="2"/>
        <v>100</v>
      </c>
    </row>
    <row r="17" spans="1:18" s="11" customFormat="1" x14ac:dyDescent="0.2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59">
        <v>70</v>
      </c>
      <c r="M17" s="59"/>
      <c r="N17" s="59"/>
      <c r="O17" s="10" t="str">
        <f t="shared" si="0"/>
        <v xml:space="preserve"> </v>
      </c>
      <c r="P17" s="163">
        <f t="shared" si="1"/>
        <v>70</v>
      </c>
      <c r="Q17" s="163">
        <f t="shared" si="3"/>
        <v>77</v>
      </c>
      <c r="R17" s="163">
        <f t="shared" si="2"/>
        <v>84</v>
      </c>
    </row>
    <row r="18" spans="1:18" s="11" customFormat="1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59">
        <v>70</v>
      </c>
      <c r="M18" s="59"/>
      <c r="N18" s="59">
        <v>90</v>
      </c>
      <c r="O18" s="10" t="str">
        <f t="shared" si="0"/>
        <v xml:space="preserve"> </v>
      </c>
      <c r="P18" s="163">
        <f t="shared" si="1"/>
        <v>70</v>
      </c>
      <c r="Q18" s="163">
        <f t="shared" si="3"/>
        <v>80</v>
      </c>
      <c r="R18" s="163">
        <f t="shared" si="2"/>
        <v>90</v>
      </c>
    </row>
    <row r="19" spans="1:18" s="11" customFormat="1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59">
        <v>60</v>
      </c>
      <c r="M19" s="59"/>
      <c r="N19" s="59">
        <v>80</v>
      </c>
      <c r="O19" s="10" t="str">
        <f t="shared" si="0"/>
        <v xml:space="preserve"> </v>
      </c>
      <c r="P19" s="163">
        <f t="shared" si="1"/>
        <v>60</v>
      </c>
      <c r="Q19" s="163">
        <f t="shared" si="3"/>
        <v>70</v>
      </c>
      <c r="R19" s="163">
        <f t="shared" si="2"/>
        <v>80</v>
      </c>
    </row>
    <row r="20" spans="1:18" s="11" customFormat="1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59">
        <v>60</v>
      </c>
      <c r="M20" s="59"/>
      <c r="N20" s="59"/>
      <c r="O20" s="10" t="str">
        <f t="shared" si="0"/>
        <v xml:space="preserve"> </v>
      </c>
      <c r="P20" s="163">
        <f t="shared" si="1"/>
        <v>60</v>
      </c>
      <c r="Q20" s="163">
        <f t="shared" si="3"/>
        <v>66</v>
      </c>
      <c r="R20" s="163">
        <f t="shared" si="2"/>
        <v>72</v>
      </c>
    </row>
    <row r="21" spans="1:18" s="11" customForma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59"/>
      <c r="M21" s="59"/>
      <c r="N21" s="59">
        <v>80</v>
      </c>
      <c r="O21" s="10" t="str">
        <f t="shared" si="0"/>
        <v xml:space="preserve"> </v>
      </c>
      <c r="P21" s="163">
        <f t="shared" si="1"/>
        <v>56</v>
      </c>
      <c r="Q21" s="163">
        <f t="shared" si="3"/>
        <v>68</v>
      </c>
      <c r="R21" s="163">
        <f t="shared" si="2"/>
        <v>80</v>
      </c>
    </row>
    <row r="22" spans="1:18" s="11" customFormat="1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59">
        <v>45</v>
      </c>
      <c r="M22" s="59"/>
      <c r="N22" s="59">
        <v>60</v>
      </c>
      <c r="O22" s="10" t="str">
        <f t="shared" si="0"/>
        <v xml:space="preserve"> </v>
      </c>
      <c r="P22" s="163">
        <f t="shared" si="1"/>
        <v>45</v>
      </c>
      <c r="Q22" s="163">
        <f t="shared" si="3"/>
        <v>52.5</v>
      </c>
      <c r="R22" s="163">
        <f t="shared" si="2"/>
        <v>60</v>
      </c>
    </row>
    <row r="23" spans="1:18" s="11" customFormat="1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59">
        <v>100</v>
      </c>
      <c r="M23" s="59"/>
      <c r="N23" s="59"/>
      <c r="O23" s="10" t="str">
        <f t="shared" si="0"/>
        <v xml:space="preserve"> </v>
      </c>
      <c r="P23" s="163">
        <f t="shared" si="1"/>
        <v>100</v>
      </c>
      <c r="Q23" s="163">
        <f t="shared" si="3"/>
        <v>110.00000000000001</v>
      </c>
      <c r="R23" s="163">
        <f t="shared" si="2"/>
        <v>120</v>
      </c>
    </row>
    <row r="24" spans="1:18" s="11" customFormat="1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59">
        <v>100</v>
      </c>
      <c r="M24" s="59"/>
      <c r="N24" s="59"/>
      <c r="O24" s="10" t="str">
        <f t="shared" si="0"/>
        <v xml:space="preserve"> </v>
      </c>
      <c r="P24" s="163">
        <f t="shared" si="1"/>
        <v>100</v>
      </c>
      <c r="Q24" s="163">
        <f t="shared" si="3"/>
        <v>110.00000000000001</v>
      </c>
      <c r="R24" s="163">
        <f t="shared" si="2"/>
        <v>120</v>
      </c>
    </row>
    <row r="25" spans="1:18" s="11" customFormat="1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59">
        <v>80</v>
      </c>
      <c r="M25" s="59"/>
      <c r="N25" s="59"/>
      <c r="O25" s="10" t="str">
        <f t="shared" si="0"/>
        <v xml:space="preserve"> </v>
      </c>
      <c r="P25" s="163">
        <f t="shared" si="1"/>
        <v>80</v>
      </c>
      <c r="Q25" s="163">
        <f t="shared" si="3"/>
        <v>88</v>
      </c>
      <c r="R25" s="163">
        <f t="shared" si="2"/>
        <v>96</v>
      </c>
    </row>
    <row r="26" spans="1:18" s="11" customFormat="1" x14ac:dyDescent="0.2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59">
        <v>80</v>
      </c>
      <c r="M26" s="59"/>
      <c r="N26" s="59">
        <v>100</v>
      </c>
      <c r="O26" s="10" t="str">
        <f t="shared" si="0"/>
        <v xml:space="preserve"> </v>
      </c>
      <c r="P26" s="163">
        <f t="shared" si="1"/>
        <v>80</v>
      </c>
      <c r="Q26" s="163">
        <f t="shared" si="3"/>
        <v>90</v>
      </c>
      <c r="R26" s="163">
        <f t="shared" si="2"/>
        <v>100</v>
      </c>
    </row>
    <row r="27" spans="1:18" s="11" customFormat="1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59"/>
      <c r="M27" s="59"/>
      <c r="N27" s="59">
        <v>100</v>
      </c>
      <c r="O27" s="10" t="str">
        <f t="shared" si="0"/>
        <v xml:space="preserve"> </v>
      </c>
      <c r="P27" s="163">
        <f t="shared" si="1"/>
        <v>70</v>
      </c>
      <c r="Q27" s="163">
        <f t="shared" si="3"/>
        <v>85</v>
      </c>
      <c r="R27" s="163">
        <f t="shared" si="2"/>
        <v>100</v>
      </c>
    </row>
    <row r="28" spans="1:18" s="11" customFormat="1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59">
        <v>70</v>
      </c>
      <c r="M28" s="59"/>
      <c r="N28" s="59">
        <v>100</v>
      </c>
      <c r="O28" s="10" t="str">
        <f t="shared" si="0"/>
        <v xml:space="preserve"> </v>
      </c>
      <c r="P28" s="163">
        <f t="shared" si="1"/>
        <v>70</v>
      </c>
      <c r="Q28" s="163">
        <f t="shared" si="3"/>
        <v>85</v>
      </c>
      <c r="R28" s="163">
        <f t="shared" si="2"/>
        <v>100</v>
      </c>
    </row>
    <row r="29" spans="1:18" s="11" customFormat="1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59">
        <v>50</v>
      </c>
      <c r="M29" s="59"/>
      <c r="N29" s="59">
        <v>100</v>
      </c>
      <c r="O29" s="10" t="str">
        <f t="shared" si="0"/>
        <v xml:space="preserve"> </v>
      </c>
      <c r="P29" s="163">
        <f t="shared" si="1"/>
        <v>50</v>
      </c>
      <c r="Q29" s="163">
        <f t="shared" si="3"/>
        <v>62.5</v>
      </c>
      <c r="R29" s="163">
        <f t="shared" si="2"/>
        <v>100</v>
      </c>
    </row>
    <row r="30" spans="1:18" s="11" customFormat="1" x14ac:dyDescent="0.2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59">
        <v>60</v>
      </c>
      <c r="M30" s="59"/>
      <c r="N30" s="59"/>
      <c r="O30" s="10" t="str">
        <f t="shared" si="0"/>
        <v xml:space="preserve"> </v>
      </c>
      <c r="P30" s="163">
        <f t="shared" si="1"/>
        <v>60</v>
      </c>
      <c r="Q30" s="163">
        <f t="shared" si="3"/>
        <v>66</v>
      </c>
      <c r="R30" s="163">
        <f t="shared" si="2"/>
        <v>72</v>
      </c>
    </row>
    <row r="31" spans="1:18" s="11" customFormat="1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59">
        <v>60</v>
      </c>
      <c r="M31" s="59"/>
      <c r="N31" s="59"/>
      <c r="O31" s="10" t="str">
        <f t="shared" si="0"/>
        <v xml:space="preserve"> </v>
      </c>
      <c r="P31" s="163">
        <f t="shared" si="1"/>
        <v>60</v>
      </c>
      <c r="Q31" s="163">
        <f t="shared" si="3"/>
        <v>66</v>
      </c>
      <c r="R31" s="163">
        <f t="shared" si="2"/>
        <v>72</v>
      </c>
    </row>
    <row r="32" spans="1:18" s="11" customFormat="1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59">
        <v>55</v>
      </c>
      <c r="M32" s="59"/>
      <c r="N32" s="59">
        <v>60</v>
      </c>
      <c r="O32" s="10" t="str">
        <f t="shared" si="0"/>
        <v xml:space="preserve"> </v>
      </c>
      <c r="P32" s="163">
        <f t="shared" si="1"/>
        <v>55</v>
      </c>
      <c r="Q32" s="163">
        <f t="shared" si="3"/>
        <v>57.5</v>
      </c>
      <c r="R32" s="163">
        <f t="shared" si="2"/>
        <v>60</v>
      </c>
    </row>
    <row r="33" spans="1:18" s="11" customFormat="1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59">
        <v>80</v>
      </c>
      <c r="M33" s="59"/>
      <c r="N33" s="59">
        <v>160</v>
      </c>
      <c r="O33" s="10" t="str">
        <f t="shared" si="0"/>
        <v xml:space="preserve"> </v>
      </c>
      <c r="P33" s="163">
        <f t="shared" si="1"/>
        <v>80</v>
      </c>
      <c r="Q33" s="163">
        <f t="shared" si="3"/>
        <v>100</v>
      </c>
      <c r="R33" s="163">
        <f t="shared" si="2"/>
        <v>160</v>
      </c>
    </row>
    <row r="34" spans="1:18" s="11" customFormat="1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59">
        <v>80</v>
      </c>
      <c r="M34" s="59"/>
      <c r="N34" s="59">
        <v>150</v>
      </c>
      <c r="O34" s="10" t="str">
        <f t="shared" si="0"/>
        <v xml:space="preserve"> </v>
      </c>
      <c r="P34" s="163">
        <f t="shared" si="1"/>
        <v>80</v>
      </c>
      <c r="Q34" s="163">
        <f t="shared" si="3"/>
        <v>100</v>
      </c>
      <c r="R34" s="163">
        <f t="shared" si="2"/>
        <v>150</v>
      </c>
    </row>
    <row r="35" spans="1:18" s="11" customFormat="1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59">
        <v>40</v>
      </c>
      <c r="M35" s="59"/>
      <c r="N35" s="59">
        <v>60</v>
      </c>
      <c r="O35" s="10" t="str">
        <f t="shared" si="0"/>
        <v xml:space="preserve"> </v>
      </c>
      <c r="P35" s="163">
        <f t="shared" si="1"/>
        <v>40</v>
      </c>
      <c r="Q35" s="163">
        <f t="shared" si="3"/>
        <v>50</v>
      </c>
      <c r="R35" s="163">
        <f t="shared" si="2"/>
        <v>60</v>
      </c>
    </row>
    <row r="36" spans="1:18" s="11" customFormat="1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59">
        <v>30</v>
      </c>
      <c r="M36" s="59"/>
      <c r="N36" s="59">
        <v>50</v>
      </c>
      <c r="O36" s="10" t="str">
        <f t="shared" si="0"/>
        <v xml:space="preserve"> </v>
      </c>
      <c r="P36" s="163">
        <f t="shared" si="1"/>
        <v>30</v>
      </c>
      <c r="Q36" s="163">
        <f t="shared" si="3"/>
        <v>37.5</v>
      </c>
      <c r="R36" s="163">
        <f t="shared" si="2"/>
        <v>50</v>
      </c>
    </row>
    <row r="37" spans="1:18" s="11" customFormat="1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59">
        <v>40</v>
      </c>
      <c r="M37" s="59"/>
      <c r="N37" s="59">
        <v>80</v>
      </c>
      <c r="O37" s="10" t="str">
        <f t="shared" si="0"/>
        <v xml:space="preserve"> </v>
      </c>
      <c r="P37" s="163">
        <f t="shared" si="1"/>
        <v>40</v>
      </c>
      <c r="Q37" s="163">
        <f t="shared" si="3"/>
        <v>50</v>
      </c>
      <c r="R37" s="163">
        <f t="shared" si="2"/>
        <v>80</v>
      </c>
    </row>
    <row r="38" spans="1:18" s="11" customFormat="1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59"/>
      <c r="M38" s="59"/>
      <c r="N38" s="59"/>
      <c r="O38" s="10" t="str">
        <f t="shared" si="0"/>
        <v xml:space="preserve"> </v>
      </c>
      <c r="P38" s="163" t="str">
        <f t="shared" si="1"/>
        <v>некорректно</v>
      </c>
      <c r="Q38" s="163" t="str">
        <f t="shared" si="3"/>
        <v>некорректно</v>
      </c>
      <c r="R38" s="163" t="str">
        <f t="shared" si="2"/>
        <v>некорректно</v>
      </c>
    </row>
    <row r="39" spans="1:18" s="11" customFormat="1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59"/>
      <c r="M39" s="59"/>
      <c r="N39" s="59"/>
      <c r="O39" s="10" t="str">
        <f t="shared" si="0"/>
        <v xml:space="preserve"> </v>
      </c>
      <c r="P39" s="163" t="str">
        <f t="shared" si="1"/>
        <v>некорректно</v>
      </c>
      <c r="Q39" s="163" t="str">
        <f t="shared" si="3"/>
        <v>некорректно</v>
      </c>
      <c r="R39" s="163" t="str">
        <f t="shared" si="2"/>
        <v>некорректно</v>
      </c>
    </row>
    <row r="40" spans="1:18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59"/>
      <c r="M40" s="59"/>
      <c r="N40" s="59"/>
      <c r="O40" s="10" t="str">
        <f t="shared" si="0"/>
        <v xml:space="preserve"> </v>
      </c>
      <c r="P40" s="163" t="str">
        <f t="shared" si="1"/>
        <v>некорректно</v>
      </c>
      <c r="Q40" s="163" t="str">
        <f t="shared" si="3"/>
        <v>некорректно</v>
      </c>
      <c r="R40" s="163" t="str">
        <f t="shared" si="2"/>
        <v>некорректно</v>
      </c>
    </row>
    <row r="41" spans="1:18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59"/>
      <c r="M41" s="59"/>
      <c r="N41" s="59"/>
      <c r="O41" s="10" t="str">
        <f t="shared" si="0"/>
        <v xml:space="preserve"> </v>
      </c>
      <c r="P41" s="163" t="str">
        <f t="shared" si="1"/>
        <v>некорректно</v>
      </c>
      <c r="Q41" s="163" t="str">
        <f t="shared" si="3"/>
        <v>некорректно</v>
      </c>
      <c r="R41" s="163" t="str">
        <f t="shared" si="2"/>
        <v>некорректно</v>
      </c>
    </row>
    <row r="42" spans="1:18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59"/>
      <c r="M42" s="59"/>
      <c r="N42" s="59"/>
      <c r="O42" s="10" t="str">
        <f t="shared" si="0"/>
        <v xml:space="preserve"> </v>
      </c>
      <c r="P42" s="163" t="str">
        <f t="shared" si="1"/>
        <v>некорректно</v>
      </c>
      <c r="Q42" s="163" t="str">
        <f t="shared" si="3"/>
        <v>некорректно</v>
      </c>
      <c r="R42" s="163" t="str">
        <f t="shared" si="2"/>
        <v>некорректно</v>
      </c>
    </row>
    <row r="43" spans="1:18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59"/>
      <c r="M43" s="59"/>
      <c r="N43" s="59"/>
      <c r="O43" s="10" t="str">
        <f t="shared" si="0"/>
        <v xml:space="preserve"> </v>
      </c>
      <c r="P43" s="163" t="str">
        <f t="shared" si="1"/>
        <v>некорректно</v>
      </c>
      <c r="Q43" s="163" t="str">
        <f t="shared" si="3"/>
        <v>некорректно</v>
      </c>
      <c r="R43" s="163" t="str">
        <f t="shared" si="2"/>
        <v>некорректно</v>
      </c>
    </row>
    <row r="44" spans="1:18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59"/>
      <c r="M44" s="59"/>
      <c r="N44" s="59"/>
      <c r="O44" s="10" t="str">
        <f t="shared" si="0"/>
        <v xml:space="preserve"> </v>
      </c>
      <c r="P44" s="163" t="str">
        <f t="shared" si="1"/>
        <v>некорректно</v>
      </c>
      <c r="Q44" s="163" t="str">
        <f t="shared" si="3"/>
        <v>некорректно</v>
      </c>
      <c r="R44" s="163" t="str">
        <f t="shared" si="2"/>
        <v>некорректно</v>
      </c>
    </row>
    <row r="45" spans="1:18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59"/>
      <c r="M45" s="59"/>
      <c r="N45" s="59"/>
      <c r="O45" s="10" t="str">
        <f t="shared" si="0"/>
        <v xml:space="preserve"> </v>
      </c>
      <c r="P45" s="163" t="str">
        <f t="shared" si="1"/>
        <v>некорректно</v>
      </c>
      <c r="Q45" s="163" t="str">
        <f t="shared" si="3"/>
        <v>некорректно</v>
      </c>
      <c r="R45" s="163" t="str">
        <f t="shared" si="2"/>
        <v>некорректно</v>
      </c>
    </row>
    <row r="46" spans="1:18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59"/>
      <c r="M46" s="59"/>
      <c r="N46" s="59"/>
      <c r="O46" s="10" t="str">
        <f t="shared" si="0"/>
        <v xml:space="preserve"> </v>
      </c>
      <c r="P46" s="163" t="str">
        <f t="shared" si="1"/>
        <v>некорректно</v>
      </c>
      <c r="Q46" s="163" t="str">
        <f t="shared" si="3"/>
        <v>некорректно</v>
      </c>
      <c r="R46" s="163" t="str">
        <f t="shared" si="2"/>
        <v>некорректно</v>
      </c>
    </row>
    <row r="47" spans="1:18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59"/>
      <c r="M47" s="59"/>
      <c r="N47" s="59"/>
      <c r="O47" s="10" t="str">
        <f t="shared" si="0"/>
        <v xml:space="preserve"> </v>
      </c>
      <c r="P47" s="163" t="str">
        <f t="shared" si="1"/>
        <v>некорректно</v>
      </c>
      <c r="Q47" s="163" t="str">
        <f t="shared" si="3"/>
        <v>некорректно</v>
      </c>
      <c r="R47" s="163" t="str">
        <f t="shared" si="2"/>
        <v>некорректно</v>
      </c>
    </row>
    <row r="48" spans="1:18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59"/>
      <c r="M48" s="59"/>
      <c r="N48" s="59"/>
      <c r="O48" s="10" t="str">
        <f t="shared" si="0"/>
        <v xml:space="preserve"> </v>
      </c>
      <c r="P48" s="163" t="str">
        <f t="shared" si="1"/>
        <v>некорректно</v>
      </c>
      <c r="Q48" s="163" t="str">
        <f t="shared" si="3"/>
        <v>некорректно</v>
      </c>
      <c r="R48" s="163" t="str">
        <f t="shared" si="2"/>
        <v>некорректно</v>
      </c>
    </row>
    <row r="49" spans="1:18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59"/>
      <c r="M49" s="59"/>
      <c r="N49" s="59"/>
      <c r="O49" s="10" t="str">
        <f t="shared" si="0"/>
        <v xml:space="preserve"> </v>
      </c>
      <c r="P49" s="163" t="str">
        <f t="shared" si="1"/>
        <v>некорректно</v>
      </c>
      <c r="Q49" s="163" t="str">
        <f t="shared" si="3"/>
        <v>некорректно</v>
      </c>
      <c r="R49" s="163" t="str">
        <f t="shared" si="2"/>
        <v>некорректно</v>
      </c>
    </row>
    <row r="50" spans="1:18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59"/>
      <c r="M50" s="59"/>
      <c r="N50" s="59"/>
      <c r="O50" s="10" t="str">
        <f t="shared" si="0"/>
        <v xml:space="preserve"> </v>
      </c>
      <c r="P50" s="163" t="str">
        <f t="shared" si="1"/>
        <v>некорректно</v>
      </c>
      <c r="Q50" s="163" t="str">
        <f t="shared" si="3"/>
        <v>некорректно</v>
      </c>
      <c r="R50" s="163" t="str">
        <f t="shared" si="2"/>
        <v>некорректно</v>
      </c>
    </row>
    <row r="51" spans="1:18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59"/>
      <c r="M51" s="59"/>
      <c r="N51" s="59"/>
      <c r="O51" s="10" t="str">
        <f t="shared" si="0"/>
        <v xml:space="preserve"> </v>
      </c>
      <c r="P51" s="163" t="str">
        <f t="shared" si="1"/>
        <v>некорректно</v>
      </c>
      <c r="Q51" s="163" t="str">
        <f t="shared" si="3"/>
        <v>некорректно</v>
      </c>
      <c r="R51" s="163" t="str">
        <f t="shared" si="2"/>
        <v>некорректно</v>
      </c>
    </row>
    <row r="52" spans="1:18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59"/>
      <c r="M52" s="59"/>
      <c r="N52" s="59"/>
      <c r="O52" s="10" t="str">
        <f t="shared" si="0"/>
        <v xml:space="preserve"> </v>
      </c>
      <c r="P52" s="163" t="str">
        <f t="shared" si="1"/>
        <v>некорректно</v>
      </c>
      <c r="Q52" s="163" t="str">
        <f t="shared" si="3"/>
        <v>некорректно</v>
      </c>
      <c r="R52" s="163" t="str">
        <f t="shared" si="2"/>
        <v>некорректно</v>
      </c>
    </row>
    <row r="53" spans="1:18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59"/>
      <c r="M53" s="59"/>
      <c r="N53" s="59"/>
      <c r="O53" s="10" t="str">
        <f t="shared" si="0"/>
        <v xml:space="preserve"> </v>
      </c>
      <c r="P53" s="163" t="str">
        <f t="shared" si="1"/>
        <v>некорректно</v>
      </c>
      <c r="Q53" s="163" t="str">
        <f t="shared" si="3"/>
        <v>некорректно</v>
      </c>
      <c r="R53" s="163" t="str">
        <f t="shared" si="2"/>
        <v>некорректно</v>
      </c>
    </row>
    <row r="54" spans="1:18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59"/>
      <c r="M54" s="59"/>
      <c r="N54" s="59"/>
      <c r="O54" s="10" t="str">
        <f t="shared" si="0"/>
        <v xml:space="preserve"> </v>
      </c>
      <c r="P54" s="163" t="str">
        <f t="shared" si="1"/>
        <v>некорректно</v>
      </c>
      <c r="Q54" s="163" t="str">
        <f t="shared" si="3"/>
        <v>некорректно</v>
      </c>
      <c r="R54" s="163" t="str">
        <f t="shared" si="2"/>
        <v>некорректно</v>
      </c>
    </row>
    <row r="55" spans="1:18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59"/>
      <c r="M55" s="59"/>
      <c r="N55" s="59"/>
      <c r="O55" s="10" t="str">
        <f t="shared" si="0"/>
        <v xml:space="preserve"> </v>
      </c>
      <c r="P55" s="163" t="str">
        <f t="shared" si="1"/>
        <v>некорректно</v>
      </c>
      <c r="Q55" s="163" t="str">
        <f t="shared" si="3"/>
        <v>некорректно</v>
      </c>
      <c r="R55" s="163" t="str">
        <f t="shared" si="2"/>
        <v>некорректно</v>
      </c>
    </row>
    <row r="56" spans="1:18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59"/>
      <c r="M56" s="59"/>
      <c r="N56" s="59"/>
      <c r="O56" s="10" t="str">
        <f t="shared" si="0"/>
        <v xml:space="preserve"> </v>
      </c>
      <c r="P56" s="163" t="str">
        <f t="shared" si="1"/>
        <v>некорректно</v>
      </c>
      <c r="Q56" s="163" t="str">
        <f t="shared" si="3"/>
        <v>некорректно</v>
      </c>
      <c r="R56" s="163" t="str">
        <f t="shared" si="2"/>
        <v>некорректно</v>
      </c>
    </row>
    <row r="57" spans="1:18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59"/>
      <c r="M57" s="59"/>
      <c r="N57" s="59"/>
      <c r="O57" s="10" t="str">
        <f t="shared" si="0"/>
        <v xml:space="preserve"> </v>
      </c>
      <c r="P57" s="163" t="str">
        <f t="shared" si="1"/>
        <v>некорректно</v>
      </c>
      <c r="Q57" s="163" t="str">
        <f t="shared" si="3"/>
        <v>некорректно</v>
      </c>
      <c r="R57" s="163" t="str">
        <f t="shared" si="2"/>
        <v>некорректно</v>
      </c>
    </row>
    <row r="58" spans="1:18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59"/>
      <c r="M58" s="59"/>
      <c r="N58" s="59"/>
      <c r="O58" s="10" t="str">
        <f t="shared" si="0"/>
        <v xml:space="preserve"> </v>
      </c>
      <c r="P58" s="163" t="str">
        <f t="shared" si="1"/>
        <v>некорректно</v>
      </c>
      <c r="Q58" s="163" t="str">
        <f t="shared" si="3"/>
        <v>некорректно</v>
      </c>
      <c r="R58" s="163" t="str">
        <f t="shared" si="2"/>
        <v>некорректно</v>
      </c>
    </row>
    <row r="59" spans="1:18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59"/>
      <c r="M59" s="59"/>
      <c r="N59" s="59"/>
      <c r="O59" s="10" t="str">
        <f t="shared" si="0"/>
        <v xml:space="preserve"> </v>
      </c>
      <c r="P59" s="163" t="str">
        <f t="shared" si="1"/>
        <v>некорректно</v>
      </c>
      <c r="Q59" s="163" t="str">
        <f t="shared" si="3"/>
        <v>некорректно</v>
      </c>
      <c r="R59" s="163" t="str">
        <f t="shared" si="2"/>
        <v>некорректно</v>
      </c>
    </row>
    <row r="60" spans="1:18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59"/>
      <c r="M60" s="59"/>
      <c r="N60" s="59"/>
      <c r="O60" s="10" t="str">
        <f t="shared" si="0"/>
        <v xml:space="preserve"> </v>
      </c>
      <c r="P60" s="163" t="str">
        <f t="shared" si="1"/>
        <v>некорректно</v>
      </c>
      <c r="Q60" s="163" t="str">
        <f t="shared" si="3"/>
        <v>некорректно</v>
      </c>
      <c r="R60" s="163" t="str">
        <f t="shared" si="2"/>
        <v>некорректно</v>
      </c>
    </row>
    <row r="61" spans="1:18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59"/>
      <c r="M61" s="59"/>
      <c r="N61" s="59"/>
      <c r="O61" s="10" t="str">
        <f t="shared" si="0"/>
        <v xml:space="preserve"> </v>
      </c>
      <c r="P61" s="163" t="str">
        <f t="shared" si="1"/>
        <v>некорректно</v>
      </c>
      <c r="Q61" s="163" t="str">
        <f t="shared" si="3"/>
        <v>некорректно</v>
      </c>
      <c r="R61" s="163" t="str">
        <f t="shared" si="2"/>
        <v>некорректно</v>
      </c>
    </row>
    <row r="62" spans="1:18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59"/>
      <c r="M62" s="59"/>
      <c r="N62" s="59"/>
      <c r="O62" s="10" t="str">
        <f t="shared" si="0"/>
        <v xml:space="preserve"> </v>
      </c>
      <c r="P62" s="163" t="str">
        <f t="shared" si="1"/>
        <v>некорректно</v>
      </c>
      <c r="Q62" s="163" t="str">
        <f t="shared" si="3"/>
        <v>некорректно</v>
      </c>
      <c r="R62" s="163" t="str">
        <f t="shared" si="2"/>
        <v>некорректно</v>
      </c>
    </row>
    <row r="63" spans="1:18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59"/>
      <c r="M63" s="59"/>
      <c r="N63" s="59"/>
      <c r="O63" s="10" t="str">
        <f t="shared" si="0"/>
        <v xml:space="preserve"> </v>
      </c>
      <c r="P63" s="163" t="str">
        <f t="shared" si="1"/>
        <v>некорректно</v>
      </c>
      <c r="Q63" s="163" t="str">
        <f t="shared" si="3"/>
        <v>некорректно</v>
      </c>
      <c r="R63" s="163" t="str">
        <f t="shared" si="2"/>
        <v>некорректно</v>
      </c>
    </row>
    <row r="64" spans="1:18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59"/>
      <c r="M64" s="59"/>
      <c r="N64" s="59"/>
      <c r="O64" s="10" t="str">
        <f t="shared" si="0"/>
        <v xml:space="preserve"> </v>
      </c>
      <c r="P64" s="163" t="str">
        <f t="shared" si="1"/>
        <v>некорректно</v>
      </c>
      <c r="Q64" s="163" t="str">
        <f t="shared" si="3"/>
        <v>некорректно</v>
      </c>
      <c r="R64" s="163" t="str">
        <f t="shared" si="2"/>
        <v>некорректно</v>
      </c>
    </row>
    <row r="65" spans="1:18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59"/>
      <c r="M65" s="59"/>
      <c r="N65" s="59"/>
      <c r="O65" s="10" t="str">
        <f t="shared" si="0"/>
        <v xml:space="preserve"> </v>
      </c>
      <c r="P65" s="163" t="str">
        <f t="shared" si="1"/>
        <v>некорректно</v>
      </c>
      <c r="Q65" s="163" t="str">
        <f t="shared" si="3"/>
        <v>некорректно</v>
      </c>
      <c r="R65" s="163" t="str">
        <f t="shared" si="2"/>
        <v>некорректно</v>
      </c>
    </row>
    <row r="66" spans="1:18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59"/>
      <c r="M66" s="59"/>
      <c r="N66" s="59"/>
      <c r="O66" s="10" t="str">
        <f t="shared" si="0"/>
        <v xml:space="preserve"> </v>
      </c>
      <c r="P66" s="163" t="str">
        <f t="shared" si="1"/>
        <v>некорректно</v>
      </c>
      <c r="Q66" s="163" t="str">
        <f t="shared" si="3"/>
        <v>некорректно</v>
      </c>
      <c r="R66" s="163" t="str">
        <f t="shared" si="2"/>
        <v>некорректно</v>
      </c>
    </row>
    <row r="67" spans="1:18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4"/>
      <c r="M67" s="59"/>
      <c r="N67" s="59"/>
      <c r="O67" s="10" t="str">
        <f t="shared" si="0"/>
        <v xml:space="preserve"> </v>
      </c>
      <c r="P67" s="163" t="str">
        <f t="shared" si="1"/>
        <v>некорректно</v>
      </c>
      <c r="Q67" s="163" t="str">
        <f t="shared" si="3"/>
        <v>некорректно</v>
      </c>
      <c r="R67" s="163" t="str">
        <f t="shared" si="2"/>
        <v>некорректно</v>
      </c>
    </row>
    <row r="68" spans="1:18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4"/>
      <c r="M68" s="59"/>
      <c r="N68" s="59"/>
      <c r="O68" s="10" t="str">
        <f t="shared" ref="O68:O131" si="4">IF(AND(L68=0,M68=0,N68=0)," ", IF(OR(P68="некорректно",Q68="некорректно",R68="некорректно"),"проверить", " "))</f>
        <v xml:space="preserve"> </v>
      </c>
      <c r="P68" s="163" t="str">
        <f t="shared" ref="P68:P131" si="5">IF((AND(L68=0,M68=0,N68&gt;0)),(N68*0.7),IF((AND(L68=0,M68&gt;0,N68=0)),(M68*0.8),IF((AND(L68&gt;0,M68=0,N68=0)),L68,IF((AND(L68&gt;0,M68=0,N68&gt;0,N68&gt;L68)),L68,"некорректно"))))</f>
        <v>некорректно</v>
      </c>
      <c r="Q68" s="163" t="str">
        <f t="shared" si="3"/>
        <v>некорректно</v>
      </c>
      <c r="R68" s="163" t="str">
        <f t="shared" ref="R68:R131" si="6">IF((AND(L68=0,M68=0,N68&gt;0)),N68,IF((AND(L68=0,M68&gt;0,N68=0)),M68,IF((AND(L68&gt;0,M68=0,N68=0)),(L68*1.2),IF((AND(L68&gt;0,M68=0,N68&gt;0,N68&gt;L68)),N68,"некорректно"))))</f>
        <v>некорректно</v>
      </c>
    </row>
    <row r="69" spans="1:18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4"/>
      <c r="M69" s="59"/>
      <c r="N69" s="59"/>
      <c r="O69" s="10" t="str">
        <f t="shared" si="4"/>
        <v xml:space="preserve"> </v>
      </c>
      <c r="P69" s="163" t="str">
        <f t="shared" si="5"/>
        <v>некорректно</v>
      </c>
      <c r="Q69" s="163" t="str">
        <f t="shared" ref="Q69:Q132" si="7">IF((AND(L69=0,M69=0,N69&gt;0)),N69*0.85,IF((AND(L69=0,M69&gt;0,N69=0)),M69,IF((AND(L69&gt;0,M69=0,N69=0)),(L69*1.1),IF((AND(L69&gt;0,M69=0,N69&gt;0,N69&gt;=L69*1.5)),(L69*1.5+L69)/2,IF((AND(L69&gt;0,M69=0,N69&gt;0,L69*1.5&gt;N69)),(L69+N69)/2,"некорректно")))))</f>
        <v>некорректно</v>
      </c>
      <c r="R69" s="163" t="str">
        <f t="shared" si="6"/>
        <v>некорректно</v>
      </c>
    </row>
    <row r="70" spans="1:18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4"/>
      <c r="M70" s="59"/>
      <c r="N70" s="59"/>
      <c r="O70" s="10" t="str">
        <f t="shared" si="4"/>
        <v xml:space="preserve"> </v>
      </c>
      <c r="P70" s="163" t="str">
        <f t="shared" si="5"/>
        <v>некорректно</v>
      </c>
      <c r="Q70" s="163" t="str">
        <f t="shared" si="7"/>
        <v>некорректно</v>
      </c>
      <c r="R70" s="163" t="str">
        <f t="shared" si="6"/>
        <v>некорректно</v>
      </c>
    </row>
    <row r="71" spans="1:18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4"/>
      <c r="M71" s="59"/>
      <c r="N71" s="59"/>
      <c r="O71" s="10" t="str">
        <f t="shared" si="4"/>
        <v xml:space="preserve"> </v>
      </c>
      <c r="P71" s="163" t="str">
        <f t="shared" si="5"/>
        <v>некорректно</v>
      </c>
      <c r="Q71" s="163" t="str">
        <f t="shared" si="7"/>
        <v>некорректно</v>
      </c>
      <c r="R71" s="163" t="str">
        <f t="shared" si="6"/>
        <v>некорректно</v>
      </c>
    </row>
    <row r="72" spans="1:18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4"/>
      <c r="M72" s="59"/>
      <c r="N72" s="59"/>
      <c r="O72" s="10" t="str">
        <f t="shared" si="4"/>
        <v xml:space="preserve"> </v>
      </c>
      <c r="P72" s="163" t="str">
        <f t="shared" si="5"/>
        <v>некорректно</v>
      </c>
      <c r="Q72" s="163" t="str">
        <f t="shared" si="7"/>
        <v>некорректно</v>
      </c>
      <c r="R72" s="163" t="str">
        <f t="shared" si="6"/>
        <v>некорректно</v>
      </c>
    </row>
    <row r="73" spans="1:18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4"/>
      <c r="M73" s="59"/>
      <c r="N73" s="59"/>
      <c r="O73" s="10" t="str">
        <f t="shared" si="4"/>
        <v xml:space="preserve"> </v>
      </c>
      <c r="P73" s="163" t="str">
        <f t="shared" si="5"/>
        <v>некорректно</v>
      </c>
      <c r="Q73" s="163" t="str">
        <f t="shared" si="7"/>
        <v>некорректно</v>
      </c>
      <c r="R73" s="163" t="str">
        <f t="shared" si="6"/>
        <v>некорректно</v>
      </c>
    </row>
    <row r="74" spans="1:18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4"/>
      <c r="M74" s="59"/>
      <c r="N74" s="59"/>
      <c r="O74" s="10" t="str">
        <f t="shared" si="4"/>
        <v xml:space="preserve"> </v>
      </c>
      <c r="P74" s="163" t="str">
        <f t="shared" si="5"/>
        <v>некорректно</v>
      </c>
      <c r="Q74" s="163" t="str">
        <f t="shared" si="7"/>
        <v>некорректно</v>
      </c>
      <c r="R74" s="163" t="str">
        <f t="shared" si="6"/>
        <v>некорректно</v>
      </c>
    </row>
    <row r="75" spans="1:18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4"/>
      <c r="M75" s="59"/>
      <c r="N75" s="59"/>
      <c r="O75" s="10" t="str">
        <f t="shared" si="4"/>
        <v xml:space="preserve"> </v>
      </c>
      <c r="P75" s="163" t="str">
        <f t="shared" si="5"/>
        <v>некорректно</v>
      </c>
      <c r="Q75" s="163" t="str">
        <f t="shared" si="7"/>
        <v>некорректно</v>
      </c>
      <c r="R75" s="163" t="str">
        <f t="shared" si="6"/>
        <v>некорректно</v>
      </c>
    </row>
    <row r="76" spans="1:18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4"/>
      <c r="M76" s="59"/>
      <c r="N76" s="59"/>
      <c r="O76" s="10" t="str">
        <f t="shared" si="4"/>
        <v xml:space="preserve"> </v>
      </c>
      <c r="P76" s="163" t="str">
        <f t="shared" si="5"/>
        <v>некорректно</v>
      </c>
      <c r="Q76" s="163" t="str">
        <f t="shared" si="7"/>
        <v>некорректно</v>
      </c>
      <c r="R76" s="163" t="str">
        <f t="shared" si="6"/>
        <v>некорректно</v>
      </c>
    </row>
    <row r="77" spans="1:18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4"/>
      <c r="M77" s="59"/>
      <c r="N77" s="59"/>
      <c r="O77" s="10" t="str">
        <f t="shared" si="4"/>
        <v xml:space="preserve"> </v>
      </c>
      <c r="P77" s="163" t="str">
        <f t="shared" si="5"/>
        <v>некорректно</v>
      </c>
      <c r="Q77" s="163" t="str">
        <f t="shared" si="7"/>
        <v>некорректно</v>
      </c>
      <c r="R77" s="163" t="str">
        <f t="shared" si="6"/>
        <v>некорректно</v>
      </c>
    </row>
    <row r="78" spans="1:18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4"/>
      <c r="M78" s="59"/>
      <c r="N78" s="59"/>
      <c r="O78" s="10" t="str">
        <f t="shared" si="4"/>
        <v xml:space="preserve"> </v>
      </c>
      <c r="P78" s="163" t="str">
        <f t="shared" si="5"/>
        <v>некорректно</v>
      </c>
      <c r="Q78" s="163" t="str">
        <f t="shared" si="7"/>
        <v>некорректно</v>
      </c>
      <c r="R78" s="163" t="str">
        <f t="shared" si="6"/>
        <v>некорректно</v>
      </c>
    </row>
    <row r="79" spans="1:18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4"/>
      <c r="M79" s="59"/>
      <c r="N79" s="59"/>
      <c r="O79" s="10" t="str">
        <f t="shared" si="4"/>
        <v xml:space="preserve"> </v>
      </c>
      <c r="P79" s="163" t="str">
        <f t="shared" si="5"/>
        <v>некорректно</v>
      </c>
      <c r="Q79" s="163" t="str">
        <f t="shared" si="7"/>
        <v>некорректно</v>
      </c>
      <c r="R79" s="163" t="str">
        <f t="shared" si="6"/>
        <v>некорректно</v>
      </c>
    </row>
    <row r="80" spans="1:18" x14ac:dyDescent="0.2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4"/>
      <c r="M80" s="59"/>
      <c r="N80" s="59"/>
      <c r="O80" s="10" t="str">
        <f t="shared" si="4"/>
        <v xml:space="preserve"> </v>
      </c>
      <c r="P80" s="163" t="str">
        <f t="shared" si="5"/>
        <v>некорректно</v>
      </c>
      <c r="Q80" s="163" t="str">
        <f t="shared" si="7"/>
        <v>некорректно</v>
      </c>
      <c r="R80" s="163" t="str">
        <f t="shared" si="6"/>
        <v>некорректно</v>
      </c>
    </row>
    <row r="81" spans="1:18" x14ac:dyDescent="0.2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4"/>
      <c r="M81" s="59"/>
      <c r="N81" s="59"/>
      <c r="O81" s="10" t="str">
        <f t="shared" si="4"/>
        <v xml:space="preserve"> </v>
      </c>
      <c r="P81" s="163" t="str">
        <f t="shared" si="5"/>
        <v>некорректно</v>
      </c>
      <c r="Q81" s="163" t="str">
        <f t="shared" si="7"/>
        <v>некорректно</v>
      </c>
      <c r="R81" s="163" t="str">
        <f t="shared" si="6"/>
        <v>некорректно</v>
      </c>
    </row>
    <row r="82" spans="1:18" x14ac:dyDescent="0.2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4"/>
      <c r="M82" s="59"/>
      <c r="N82" s="59"/>
      <c r="O82" s="10" t="str">
        <f t="shared" si="4"/>
        <v xml:space="preserve"> </v>
      </c>
      <c r="P82" s="163" t="str">
        <f t="shared" si="5"/>
        <v>некорректно</v>
      </c>
      <c r="Q82" s="163" t="str">
        <f t="shared" si="7"/>
        <v>некорректно</v>
      </c>
      <c r="R82" s="163" t="str">
        <f t="shared" si="6"/>
        <v>некорректно</v>
      </c>
    </row>
    <row r="83" spans="1:18" x14ac:dyDescent="0.2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4"/>
      <c r="M83" s="59"/>
      <c r="N83" s="59"/>
      <c r="O83" s="10" t="str">
        <f t="shared" si="4"/>
        <v xml:space="preserve"> </v>
      </c>
      <c r="P83" s="163" t="str">
        <f t="shared" si="5"/>
        <v>некорректно</v>
      </c>
      <c r="Q83" s="163" t="str">
        <f t="shared" si="7"/>
        <v>некорректно</v>
      </c>
      <c r="R83" s="163" t="str">
        <f t="shared" si="6"/>
        <v>некорректно</v>
      </c>
    </row>
    <row r="84" spans="1:18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4"/>
      <c r="M84" s="59"/>
      <c r="N84" s="59"/>
      <c r="O84" s="10" t="str">
        <f t="shared" si="4"/>
        <v xml:space="preserve"> </v>
      </c>
      <c r="P84" s="163" t="str">
        <f t="shared" si="5"/>
        <v>некорректно</v>
      </c>
      <c r="Q84" s="163" t="str">
        <f t="shared" si="7"/>
        <v>некорректно</v>
      </c>
      <c r="R84" s="163" t="str">
        <f t="shared" si="6"/>
        <v>некорректно</v>
      </c>
    </row>
    <row r="85" spans="1:18" x14ac:dyDescent="0.2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4"/>
      <c r="M85" s="59"/>
      <c r="N85" s="59"/>
      <c r="O85" s="10" t="str">
        <f t="shared" si="4"/>
        <v xml:space="preserve"> </v>
      </c>
      <c r="P85" s="163" t="str">
        <f t="shared" si="5"/>
        <v>некорректно</v>
      </c>
      <c r="Q85" s="163" t="str">
        <f t="shared" si="7"/>
        <v>некорректно</v>
      </c>
      <c r="R85" s="163" t="str">
        <f t="shared" si="6"/>
        <v>некорректно</v>
      </c>
    </row>
    <row r="86" spans="1:18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4"/>
      <c r="M86" s="59"/>
      <c r="N86" s="59"/>
      <c r="O86" s="10" t="str">
        <f t="shared" si="4"/>
        <v xml:space="preserve"> </v>
      </c>
      <c r="P86" s="163" t="str">
        <f t="shared" si="5"/>
        <v>некорректно</v>
      </c>
      <c r="Q86" s="163" t="str">
        <f t="shared" si="7"/>
        <v>некорректно</v>
      </c>
      <c r="R86" s="163" t="str">
        <f t="shared" si="6"/>
        <v>некорректно</v>
      </c>
    </row>
    <row r="87" spans="1:18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4"/>
      <c r="M87" s="59"/>
      <c r="N87" s="59"/>
      <c r="O87" s="10" t="str">
        <f t="shared" si="4"/>
        <v xml:space="preserve"> </v>
      </c>
      <c r="P87" s="163" t="str">
        <f t="shared" si="5"/>
        <v>некорректно</v>
      </c>
      <c r="Q87" s="163" t="str">
        <f t="shared" si="7"/>
        <v>некорректно</v>
      </c>
      <c r="R87" s="163" t="str">
        <f t="shared" si="6"/>
        <v>некорректно</v>
      </c>
    </row>
    <row r="88" spans="1:18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4"/>
      <c r="M88" s="59"/>
      <c r="N88" s="59"/>
      <c r="O88" s="10" t="str">
        <f t="shared" si="4"/>
        <v xml:space="preserve"> </v>
      </c>
      <c r="P88" s="163" t="str">
        <f t="shared" si="5"/>
        <v>некорректно</v>
      </c>
      <c r="Q88" s="163" t="str">
        <f t="shared" si="7"/>
        <v>некорректно</v>
      </c>
      <c r="R88" s="163" t="str">
        <f t="shared" si="6"/>
        <v>некорректно</v>
      </c>
    </row>
    <row r="89" spans="1:18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4"/>
      <c r="M89" s="59"/>
      <c r="N89" s="59"/>
      <c r="O89" s="10" t="str">
        <f t="shared" si="4"/>
        <v xml:space="preserve"> </v>
      </c>
      <c r="P89" s="163" t="str">
        <f t="shared" si="5"/>
        <v>некорректно</v>
      </c>
      <c r="Q89" s="163" t="str">
        <f t="shared" si="7"/>
        <v>некорректно</v>
      </c>
      <c r="R89" s="163" t="str">
        <f t="shared" si="6"/>
        <v>некорректно</v>
      </c>
    </row>
    <row r="90" spans="1:18" x14ac:dyDescent="0.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59"/>
      <c r="N90" s="59"/>
      <c r="O90" s="10" t="str">
        <f t="shared" si="4"/>
        <v xml:space="preserve"> </v>
      </c>
      <c r="P90" s="163" t="str">
        <f t="shared" si="5"/>
        <v>некорректно</v>
      </c>
      <c r="Q90" s="163" t="str">
        <f t="shared" si="7"/>
        <v>некорректно</v>
      </c>
      <c r="R90" s="163" t="str">
        <f t="shared" si="6"/>
        <v>некорректно</v>
      </c>
    </row>
    <row r="91" spans="1:18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4"/>
      <c r="M91" s="59"/>
      <c r="N91" s="59"/>
      <c r="O91" s="10" t="str">
        <f t="shared" si="4"/>
        <v xml:space="preserve"> </v>
      </c>
      <c r="P91" s="163" t="str">
        <f t="shared" si="5"/>
        <v>некорректно</v>
      </c>
      <c r="Q91" s="163" t="str">
        <f t="shared" si="7"/>
        <v>некорректно</v>
      </c>
      <c r="R91" s="163" t="str">
        <f t="shared" si="6"/>
        <v>некорректно</v>
      </c>
    </row>
    <row r="92" spans="1:18" x14ac:dyDescent="0.2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4"/>
      <c r="M92" s="59"/>
      <c r="N92" s="59"/>
      <c r="O92" s="10" t="str">
        <f t="shared" si="4"/>
        <v xml:space="preserve"> </v>
      </c>
      <c r="P92" s="163" t="str">
        <f t="shared" si="5"/>
        <v>некорректно</v>
      </c>
      <c r="Q92" s="163" t="str">
        <f t="shared" si="7"/>
        <v>некорректно</v>
      </c>
      <c r="R92" s="163" t="str">
        <f t="shared" si="6"/>
        <v>некорректно</v>
      </c>
    </row>
    <row r="93" spans="1:18" x14ac:dyDescent="0.2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4"/>
      <c r="M93" s="59"/>
      <c r="N93" s="59"/>
      <c r="O93" s="10" t="str">
        <f t="shared" si="4"/>
        <v xml:space="preserve"> </v>
      </c>
      <c r="P93" s="163" t="str">
        <f t="shared" si="5"/>
        <v>некорректно</v>
      </c>
      <c r="Q93" s="163" t="str">
        <f t="shared" si="7"/>
        <v>некорректно</v>
      </c>
      <c r="R93" s="163" t="str">
        <f t="shared" si="6"/>
        <v>некорректно</v>
      </c>
    </row>
    <row r="94" spans="1:18" x14ac:dyDescent="0.2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4"/>
      <c r="M94" s="59"/>
      <c r="N94" s="59"/>
      <c r="O94" s="10" t="str">
        <f t="shared" si="4"/>
        <v xml:space="preserve"> </v>
      </c>
      <c r="P94" s="163" t="str">
        <f t="shared" si="5"/>
        <v>некорректно</v>
      </c>
      <c r="Q94" s="163" t="str">
        <f t="shared" si="7"/>
        <v>некорректно</v>
      </c>
      <c r="R94" s="163" t="str">
        <f t="shared" si="6"/>
        <v>некорректно</v>
      </c>
    </row>
    <row r="95" spans="1:18" x14ac:dyDescent="0.2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4"/>
      <c r="M95" s="59"/>
      <c r="N95" s="59"/>
      <c r="O95" s="10" t="str">
        <f t="shared" si="4"/>
        <v xml:space="preserve"> </v>
      </c>
      <c r="P95" s="163" t="str">
        <f t="shared" si="5"/>
        <v>некорректно</v>
      </c>
      <c r="Q95" s="163" t="str">
        <f t="shared" si="7"/>
        <v>некорректно</v>
      </c>
      <c r="R95" s="163" t="str">
        <f t="shared" si="6"/>
        <v>некорректно</v>
      </c>
    </row>
    <row r="96" spans="1:18" x14ac:dyDescent="0.2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4"/>
      <c r="M96" s="59"/>
      <c r="N96" s="59"/>
      <c r="O96" s="10" t="str">
        <f t="shared" si="4"/>
        <v xml:space="preserve"> </v>
      </c>
      <c r="P96" s="163" t="str">
        <f t="shared" si="5"/>
        <v>некорректно</v>
      </c>
      <c r="Q96" s="163" t="str">
        <f t="shared" si="7"/>
        <v>некорректно</v>
      </c>
      <c r="R96" s="163" t="str">
        <f t="shared" si="6"/>
        <v>некорректно</v>
      </c>
    </row>
    <row r="97" spans="1:18" x14ac:dyDescent="0.2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4"/>
      <c r="M97" s="59"/>
      <c r="N97" s="59"/>
      <c r="O97" s="10" t="str">
        <f t="shared" si="4"/>
        <v xml:space="preserve"> </v>
      </c>
      <c r="P97" s="163" t="str">
        <f t="shared" si="5"/>
        <v>некорректно</v>
      </c>
      <c r="Q97" s="163" t="str">
        <f t="shared" si="7"/>
        <v>некорректно</v>
      </c>
      <c r="R97" s="163" t="str">
        <f t="shared" si="6"/>
        <v>некорректно</v>
      </c>
    </row>
    <row r="98" spans="1:18" x14ac:dyDescent="0.2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4"/>
      <c r="M98" s="59"/>
      <c r="N98" s="59"/>
      <c r="O98" s="10" t="str">
        <f t="shared" si="4"/>
        <v xml:space="preserve"> </v>
      </c>
      <c r="P98" s="163" t="str">
        <f t="shared" si="5"/>
        <v>некорректно</v>
      </c>
      <c r="Q98" s="163" t="str">
        <f t="shared" si="7"/>
        <v>некорректно</v>
      </c>
      <c r="R98" s="163" t="str">
        <f t="shared" si="6"/>
        <v>некорректно</v>
      </c>
    </row>
    <row r="99" spans="1:18" x14ac:dyDescent="0.2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4"/>
      <c r="M99" s="59"/>
      <c r="N99" s="59"/>
      <c r="O99" s="10" t="str">
        <f t="shared" si="4"/>
        <v xml:space="preserve"> </v>
      </c>
      <c r="P99" s="163" t="str">
        <f t="shared" si="5"/>
        <v>некорректно</v>
      </c>
      <c r="Q99" s="163" t="str">
        <f t="shared" si="7"/>
        <v>некорректно</v>
      </c>
      <c r="R99" s="163" t="str">
        <f t="shared" si="6"/>
        <v>некорректно</v>
      </c>
    </row>
    <row r="100" spans="1:18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4"/>
      <c r="M100" s="59"/>
      <c r="N100" s="59"/>
      <c r="O100" s="10" t="str">
        <f t="shared" si="4"/>
        <v xml:space="preserve"> </v>
      </c>
      <c r="P100" s="163" t="str">
        <f t="shared" si="5"/>
        <v>некорректно</v>
      </c>
      <c r="Q100" s="163" t="str">
        <f t="shared" si="7"/>
        <v>некорректно</v>
      </c>
      <c r="R100" s="163" t="str">
        <f t="shared" si="6"/>
        <v>некорректно</v>
      </c>
    </row>
    <row r="101" spans="1:18" x14ac:dyDescent="0.2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4"/>
      <c r="M101" s="59"/>
      <c r="N101" s="59"/>
      <c r="O101" s="10" t="str">
        <f t="shared" si="4"/>
        <v xml:space="preserve"> </v>
      </c>
      <c r="P101" s="163" t="str">
        <f t="shared" si="5"/>
        <v>некорректно</v>
      </c>
      <c r="Q101" s="163" t="str">
        <f t="shared" si="7"/>
        <v>некорректно</v>
      </c>
      <c r="R101" s="163" t="str">
        <f t="shared" si="6"/>
        <v>некорректно</v>
      </c>
    </row>
    <row r="102" spans="1:18" x14ac:dyDescent="0.2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4"/>
      <c r="M102" s="59"/>
      <c r="N102" s="59"/>
      <c r="O102" s="10" t="str">
        <f t="shared" si="4"/>
        <v xml:space="preserve"> </v>
      </c>
      <c r="P102" s="163" t="str">
        <f t="shared" si="5"/>
        <v>некорректно</v>
      </c>
      <c r="Q102" s="163" t="str">
        <f t="shared" si="7"/>
        <v>некорректно</v>
      </c>
      <c r="R102" s="163" t="str">
        <f t="shared" si="6"/>
        <v>некорректно</v>
      </c>
    </row>
    <row r="103" spans="1:18" x14ac:dyDescent="0.2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4"/>
      <c r="M103" s="59"/>
      <c r="N103" s="59"/>
      <c r="O103" s="10" t="str">
        <f t="shared" si="4"/>
        <v xml:space="preserve"> </v>
      </c>
      <c r="P103" s="163" t="str">
        <f t="shared" si="5"/>
        <v>некорректно</v>
      </c>
      <c r="Q103" s="163" t="str">
        <f t="shared" si="7"/>
        <v>некорректно</v>
      </c>
      <c r="R103" s="163" t="str">
        <f t="shared" si="6"/>
        <v>некорректно</v>
      </c>
    </row>
    <row r="104" spans="1:18" x14ac:dyDescent="0.2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4"/>
      <c r="M104" s="59"/>
      <c r="N104" s="59"/>
      <c r="O104" s="10" t="str">
        <f t="shared" si="4"/>
        <v xml:space="preserve"> </v>
      </c>
      <c r="P104" s="163" t="str">
        <f t="shared" si="5"/>
        <v>некорректно</v>
      </c>
      <c r="Q104" s="163" t="str">
        <f t="shared" si="7"/>
        <v>некорректно</v>
      </c>
      <c r="R104" s="163" t="str">
        <f t="shared" si="6"/>
        <v>некорректно</v>
      </c>
    </row>
    <row r="105" spans="1:18" x14ac:dyDescent="0.2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4"/>
      <c r="M105" s="59"/>
      <c r="N105" s="59"/>
      <c r="O105" s="10" t="str">
        <f t="shared" si="4"/>
        <v xml:space="preserve"> </v>
      </c>
      <c r="P105" s="163" t="str">
        <f t="shared" si="5"/>
        <v>некорректно</v>
      </c>
      <c r="Q105" s="163" t="str">
        <f t="shared" si="7"/>
        <v>некорректно</v>
      </c>
      <c r="R105" s="163" t="str">
        <f t="shared" si="6"/>
        <v>некорректно</v>
      </c>
    </row>
    <row r="106" spans="1:18" x14ac:dyDescent="0.2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4"/>
      <c r="M106" s="59"/>
      <c r="N106" s="59"/>
      <c r="O106" s="10" t="str">
        <f t="shared" si="4"/>
        <v xml:space="preserve"> </v>
      </c>
      <c r="P106" s="163" t="str">
        <f t="shared" si="5"/>
        <v>некорректно</v>
      </c>
      <c r="Q106" s="163" t="str">
        <f t="shared" si="7"/>
        <v>некорректно</v>
      </c>
      <c r="R106" s="163" t="str">
        <f t="shared" si="6"/>
        <v>некорректно</v>
      </c>
    </row>
    <row r="107" spans="1:18" x14ac:dyDescent="0.2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4"/>
      <c r="M107" s="59"/>
      <c r="N107" s="59"/>
      <c r="O107" s="10" t="str">
        <f t="shared" si="4"/>
        <v xml:space="preserve"> </v>
      </c>
      <c r="P107" s="163" t="str">
        <f t="shared" si="5"/>
        <v>некорректно</v>
      </c>
      <c r="Q107" s="163" t="str">
        <f t="shared" si="7"/>
        <v>некорректно</v>
      </c>
      <c r="R107" s="163" t="str">
        <f t="shared" si="6"/>
        <v>некорректно</v>
      </c>
    </row>
    <row r="108" spans="1:18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4"/>
      <c r="M108" s="59"/>
      <c r="N108" s="59"/>
      <c r="O108" s="10" t="str">
        <f t="shared" si="4"/>
        <v xml:space="preserve"> </v>
      </c>
      <c r="P108" s="163" t="str">
        <f t="shared" si="5"/>
        <v>некорректно</v>
      </c>
      <c r="Q108" s="163" t="str">
        <f t="shared" si="7"/>
        <v>некорректно</v>
      </c>
      <c r="R108" s="163" t="str">
        <f t="shared" si="6"/>
        <v>некорректно</v>
      </c>
    </row>
    <row r="109" spans="1:18" x14ac:dyDescent="0.2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4"/>
      <c r="M109" s="59"/>
      <c r="N109" s="59"/>
      <c r="O109" s="10" t="str">
        <f t="shared" si="4"/>
        <v xml:space="preserve"> </v>
      </c>
      <c r="P109" s="163" t="str">
        <f t="shared" si="5"/>
        <v>некорректно</v>
      </c>
      <c r="Q109" s="163" t="str">
        <f t="shared" si="7"/>
        <v>некорректно</v>
      </c>
      <c r="R109" s="163" t="str">
        <f t="shared" si="6"/>
        <v>некорректно</v>
      </c>
    </row>
    <row r="110" spans="1:18" x14ac:dyDescent="0.2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4"/>
      <c r="M110" s="59"/>
      <c r="N110" s="59"/>
      <c r="O110" s="10" t="str">
        <f t="shared" si="4"/>
        <v xml:space="preserve"> </v>
      </c>
      <c r="P110" s="163" t="str">
        <f t="shared" si="5"/>
        <v>некорректно</v>
      </c>
      <c r="Q110" s="163" t="str">
        <f t="shared" si="7"/>
        <v>некорректно</v>
      </c>
      <c r="R110" s="163" t="str">
        <f t="shared" si="6"/>
        <v>некорректно</v>
      </c>
    </row>
    <row r="111" spans="1:18" x14ac:dyDescent="0.2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4"/>
      <c r="M111" s="59"/>
      <c r="N111" s="59"/>
      <c r="O111" s="10" t="str">
        <f t="shared" si="4"/>
        <v xml:space="preserve"> </v>
      </c>
      <c r="P111" s="163" t="str">
        <f t="shared" si="5"/>
        <v>некорректно</v>
      </c>
      <c r="Q111" s="163" t="str">
        <f t="shared" si="7"/>
        <v>некорректно</v>
      </c>
      <c r="R111" s="163" t="str">
        <f t="shared" si="6"/>
        <v>некорректно</v>
      </c>
    </row>
    <row r="112" spans="1:18" x14ac:dyDescent="0.2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4"/>
      <c r="M112" s="59"/>
      <c r="N112" s="59"/>
      <c r="O112" s="10" t="str">
        <f t="shared" si="4"/>
        <v xml:space="preserve"> </v>
      </c>
      <c r="P112" s="163" t="str">
        <f t="shared" si="5"/>
        <v>некорректно</v>
      </c>
      <c r="Q112" s="163" t="str">
        <f t="shared" si="7"/>
        <v>некорректно</v>
      </c>
      <c r="R112" s="163" t="str">
        <f t="shared" si="6"/>
        <v>некорректно</v>
      </c>
    </row>
    <row r="113" spans="1:18" x14ac:dyDescent="0.2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4"/>
      <c r="M113" s="59"/>
      <c r="N113" s="59"/>
      <c r="O113" s="10" t="str">
        <f t="shared" si="4"/>
        <v xml:space="preserve"> </v>
      </c>
      <c r="P113" s="163" t="str">
        <f t="shared" si="5"/>
        <v>некорректно</v>
      </c>
      <c r="Q113" s="163" t="str">
        <f t="shared" si="7"/>
        <v>некорректно</v>
      </c>
      <c r="R113" s="163" t="str">
        <f t="shared" si="6"/>
        <v>некорректно</v>
      </c>
    </row>
    <row r="114" spans="1:18" x14ac:dyDescent="0.2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4"/>
      <c r="M114" s="59"/>
      <c r="N114" s="59"/>
      <c r="O114" s="10" t="str">
        <f t="shared" si="4"/>
        <v xml:space="preserve"> </v>
      </c>
      <c r="P114" s="163" t="str">
        <f t="shared" si="5"/>
        <v>некорректно</v>
      </c>
      <c r="Q114" s="163" t="str">
        <f t="shared" si="7"/>
        <v>некорректно</v>
      </c>
      <c r="R114" s="163" t="str">
        <f t="shared" si="6"/>
        <v>некорректно</v>
      </c>
    </row>
    <row r="115" spans="1:18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4"/>
      <c r="M115" s="59"/>
      <c r="N115" s="59"/>
      <c r="O115" s="10" t="str">
        <f t="shared" si="4"/>
        <v xml:space="preserve"> </v>
      </c>
      <c r="P115" s="163" t="str">
        <f t="shared" si="5"/>
        <v>некорректно</v>
      </c>
      <c r="Q115" s="163" t="str">
        <f t="shared" si="7"/>
        <v>некорректно</v>
      </c>
      <c r="R115" s="163" t="str">
        <f t="shared" si="6"/>
        <v>некорректно</v>
      </c>
    </row>
    <row r="116" spans="1:18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4"/>
      <c r="M116" s="59"/>
      <c r="N116" s="59"/>
      <c r="O116" s="10" t="str">
        <f t="shared" si="4"/>
        <v xml:space="preserve"> </v>
      </c>
      <c r="P116" s="163" t="str">
        <f t="shared" si="5"/>
        <v>некорректно</v>
      </c>
      <c r="Q116" s="163" t="str">
        <f t="shared" si="7"/>
        <v>некорректно</v>
      </c>
      <c r="R116" s="163" t="str">
        <f t="shared" si="6"/>
        <v>некорректно</v>
      </c>
    </row>
    <row r="117" spans="1:18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4"/>
      <c r="M117" s="59"/>
      <c r="N117" s="59"/>
      <c r="O117" s="10" t="str">
        <f t="shared" si="4"/>
        <v xml:space="preserve"> </v>
      </c>
      <c r="P117" s="163" t="str">
        <f t="shared" si="5"/>
        <v>некорректно</v>
      </c>
      <c r="Q117" s="163" t="str">
        <f t="shared" si="7"/>
        <v>некорректно</v>
      </c>
      <c r="R117" s="163" t="str">
        <f t="shared" si="6"/>
        <v>некорректно</v>
      </c>
    </row>
    <row r="118" spans="1:18" x14ac:dyDescent="0.2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4"/>
      <c r="M118" s="59"/>
      <c r="N118" s="59"/>
      <c r="O118" s="10" t="str">
        <f t="shared" si="4"/>
        <v xml:space="preserve"> </v>
      </c>
      <c r="P118" s="163" t="str">
        <f t="shared" si="5"/>
        <v>некорректно</v>
      </c>
      <c r="Q118" s="163" t="str">
        <f t="shared" si="7"/>
        <v>некорректно</v>
      </c>
      <c r="R118" s="163" t="str">
        <f t="shared" si="6"/>
        <v>некорректно</v>
      </c>
    </row>
    <row r="119" spans="1:18" x14ac:dyDescent="0.2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4"/>
      <c r="M119" s="59"/>
      <c r="N119" s="59"/>
      <c r="O119" s="10" t="str">
        <f t="shared" si="4"/>
        <v xml:space="preserve"> </v>
      </c>
      <c r="P119" s="163" t="str">
        <f t="shared" si="5"/>
        <v>некорректно</v>
      </c>
      <c r="Q119" s="163" t="str">
        <f t="shared" si="7"/>
        <v>некорректно</v>
      </c>
      <c r="R119" s="163" t="str">
        <f t="shared" si="6"/>
        <v>некорректно</v>
      </c>
    </row>
    <row r="120" spans="1:18" x14ac:dyDescent="0.2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4"/>
      <c r="M120" s="59"/>
      <c r="N120" s="59"/>
      <c r="O120" s="10" t="str">
        <f t="shared" si="4"/>
        <v xml:space="preserve"> </v>
      </c>
      <c r="P120" s="163" t="str">
        <f t="shared" si="5"/>
        <v>некорректно</v>
      </c>
      <c r="Q120" s="163" t="str">
        <f t="shared" si="7"/>
        <v>некорректно</v>
      </c>
      <c r="R120" s="163" t="str">
        <f t="shared" si="6"/>
        <v>некорректно</v>
      </c>
    </row>
    <row r="121" spans="1:18" x14ac:dyDescent="0.2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4"/>
      <c r="M121" s="59"/>
      <c r="N121" s="59"/>
      <c r="O121" s="10" t="str">
        <f t="shared" si="4"/>
        <v xml:space="preserve"> </v>
      </c>
      <c r="P121" s="163" t="str">
        <f t="shared" si="5"/>
        <v>некорректно</v>
      </c>
      <c r="Q121" s="163" t="str">
        <f t="shared" si="7"/>
        <v>некорректно</v>
      </c>
      <c r="R121" s="163" t="str">
        <f t="shared" si="6"/>
        <v>некорректно</v>
      </c>
    </row>
    <row r="122" spans="1:18" x14ac:dyDescent="0.2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4"/>
      <c r="M122" s="59"/>
      <c r="N122" s="59"/>
      <c r="O122" s="10" t="str">
        <f t="shared" si="4"/>
        <v xml:space="preserve"> </v>
      </c>
      <c r="P122" s="163" t="str">
        <f t="shared" si="5"/>
        <v>некорректно</v>
      </c>
      <c r="Q122" s="163" t="str">
        <f t="shared" si="7"/>
        <v>некорректно</v>
      </c>
      <c r="R122" s="163" t="str">
        <f t="shared" si="6"/>
        <v>некорректно</v>
      </c>
    </row>
    <row r="123" spans="1:18" x14ac:dyDescent="0.2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4"/>
      <c r="M123" s="59"/>
      <c r="N123" s="59"/>
      <c r="O123" s="10" t="str">
        <f t="shared" si="4"/>
        <v xml:space="preserve"> </v>
      </c>
      <c r="P123" s="163" t="str">
        <f t="shared" si="5"/>
        <v>некорректно</v>
      </c>
      <c r="Q123" s="163" t="str">
        <f t="shared" si="7"/>
        <v>некорректно</v>
      </c>
      <c r="R123" s="163" t="str">
        <f t="shared" si="6"/>
        <v>некорректно</v>
      </c>
    </row>
    <row r="124" spans="1:18" x14ac:dyDescent="0.2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4"/>
      <c r="M124" s="59"/>
      <c r="N124" s="59"/>
      <c r="O124" s="10" t="str">
        <f t="shared" si="4"/>
        <v xml:space="preserve"> </v>
      </c>
      <c r="P124" s="163" t="str">
        <f t="shared" si="5"/>
        <v>некорректно</v>
      </c>
      <c r="Q124" s="163" t="str">
        <f t="shared" si="7"/>
        <v>некорректно</v>
      </c>
      <c r="R124" s="163" t="str">
        <f t="shared" si="6"/>
        <v>некорректно</v>
      </c>
    </row>
    <row r="125" spans="1:18" x14ac:dyDescent="0.2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4"/>
      <c r="M125" s="59"/>
      <c r="N125" s="59"/>
      <c r="O125" s="10" t="str">
        <f t="shared" si="4"/>
        <v xml:space="preserve"> </v>
      </c>
      <c r="P125" s="163" t="str">
        <f t="shared" si="5"/>
        <v>некорректно</v>
      </c>
      <c r="Q125" s="163" t="str">
        <f t="shared" si="7"/>
        <v>некорректно</v>
      </c>
      <c r="R125" s="163" t="str">
        <f t="shared" si="6"/>
        <v>некорректно</v>
      </c>
    </row>
    <row r="126" spans="1:18" x14ac:dyDescent="0.2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4"/>
      <c r="M126" s="59"/>
      <c r="N126" s="59"/>
      <c r="O126" s="10" t="str">
        <f t="shared" si="4"/>
        <v xml:space="preserve"> </v>
      </c>
      <c r="P126" s="163" t="str">
        <f t="shared" si="5"/>
        <v>некорректно</v>
      </c>
      <c r="Q126" s="163" t="str">
        <f t="shared" si="7"/>
        <v>некорректно</v>
      </c>
      <c r="R126" s="163" t="str">
        <f t="shared" si="6"/>
        <v>некорректно</v>
      </c>
    </row>
    <row r="127" spans="1:18" x14ac:dyDescent="0.2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4"/>
      <c r="M127" s="59"/>
      <c r="N127" s="59"/>
      <c r="O127" s="10" t="str">
        <f t="shared" si="4"/>
        <v xml:space="preserve"> </v>
      </c>
      <c r="P127" s="163" t="str">
        <f t="shared" si="5"/>
        <v>некорректно</v>
      </c>
      <c r="Q127" s="163" t="str">
        <f t="shared" si="7"/>
        <v>некорректно</v>
      </c>
      <c r="R127" s="163" t="str">
        <f t="shared" si="6"/>
        <v>некорректно</v>
      </c>
    </row>
    <row r="128" spans="1:18" x14ac:dyDescent="0.2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4"/>
      <c r="M128" s="59"/>
      <c r="N128" s="59"/>
      <c r="O128" s="10" t="str">
        <f t="shared" si="4"/>
        <v xml:space="preserve"> </v>
      </c>
      <c r="P128" s="163" t="str">
        <f t="shared" si="5"/>
        <v>некорректно</v>
      </c>
      <c r="Q128" s="163" t="str">
        <f t="shared" si="7"/>
        <v>некорректно</v>
      </c>
      <c r="R128" s="163" t="str">
        <f t="shared" si="6"/>
        <v>некорректно</v>
      </c>
    </row>
    <row r="129" spans="1:18" x14ac:dyDescent="0.2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4"/>
      <c r="M129" s="59"/>
      <c r="N129" s="59"/>
      <c r="O129" s="10" t="str">
        <f t="shared" si="4"/>
        <v xml:space="preserve"> </v>
      </c>
      <c r="P129" s="163" t="str">
        <f t="shared" si="5"/>
        <v>некорректно</v>
      </c>
      <c r="Q129" s="163" t="str">
        <f t="shared" si="7"/>
        <v>некорректно</v>
      </c>
      <c r="R129" s="163" t="str">
        <f t="shared" si="6"/>
        <v>некорректно</v>
      </c>
    </row>
    <row r="130" spans="1:18" x14ac:dyDescent="0.2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4"/>
      <c r="M130" s="59"/>
      <c r="N130" s="59"/>
      <c r="O130" s="10" t="str">
        <f t="shared" si="4"/>
        <v xml:space="preserve"> </v>
      </c>
      <c r="P130" s="163" t="str">
        <f t="shared" si="5"/>
        <v>некорректно</v>
      </c>
      <c r="Q130" s="163" t="str">
        <f t="shared" si="7"/>
        <v>некорректно</v>
      </c>
      <c r="R130" s="163" t="str">
        <f t="shared" si="6"/>
        <v>некорректно</v>
      </c>
    </row>
    <row r="131" spans="1:18" x14ac:dyDescent="0.2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4"/>
      <c r="M131" s="59"/>
      <c r="N131" s="59"/>
      <c r="O131" s="10" t="str">
        <f t="shared" si="4"/>
        <v xml:space="preserve"> </v>
      </c>
      <c r="P131" s="163" t="str">
        <f t="shared" si="5"/>
        <v>некорректно</v>
      </c>
      <c r="Q131" s="163" t="str">
        <f t="shared" si="7"/>
        <v>некорректно</v>
      </c>
      <c r="R131" s="163" t="str">
        <f t="shared" si="6"/>
        <v>некорректно</v>
      </c>
    </row>
    <row r="132" spans="1:18" x14ac:dyDescent="0.2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4"/>
      <c r="M132" s="59"/>
      <c r="N132" s="59"/>
      <c r="O132" s="10" t="str">
        <f t="shared" ref="O132:O195" si="8">IF(AND(L132=0,M132=0,N132=0)," ", IF(OR(P132="некорректно",Q132="некорректно",R132="некорректно"),"проверить", " "))</f>
        <v xml:space="preserve"> </v>
      </c>
      <c r="P132" s="163" t="str">
        <f t="shared" ref="P132:P195" si="9">IF((AND(L132=0,M132=0,N132&gt;0)),(N132*0.7),IF((AND(L132=0,M132&gt;0,N132=0)),(M132*0.8),IF((AND(L132&gt;0,M132=0,N132=0)),L132,IF((AND(L132&gt;0,M132=0,N132&gt;0,N132&gt;L132)),L132,"некорректно"))))</f>
        <v>некорректно</v>
      </c>
      <c r="Q132" s="163" t="str">
        <f t="shared" si="7"/>
        <v>некорректно</v>
      </c>
      <c r="R132" s="163" t="str">
        <f t="shared" ref="R132:R195" si="10">IF((AND(L132=0,M132=0,N132&gt;0)),N132,IF((AND(L132=0,M132&gt;0,N132=0)),M132,IF((AND(L132&gt;0,M132=0,N132=0)),(L132*1.2),IF((AND(L132&gt;0,M132=0,N132&gt;0,N132&gt;L132)),N132,"некорректно"))))</f>
        <v>некорректно</v>
      </c>
    </row>
    <row r="133" spans="1:18" x14ac:dyDescent="0.2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4"/>
      <c r="M133" s="59"/>
      <c r="N133" s="59"/>
      <c r="O133" s="10" t="str">
        <f t="shared" si="8"/>
        <v xml:space="preserve"> </v>
      </c>
      <c r="P133" s="163" t="str">
        <f t="shared" si="9"/>
        <v>некорректно</v>
      </c>
      <c r="Q133" s="163" t="str">
        <f t="shared" ref="Q133:Q196" si="11">IF((AND(L133=0,M133=0,N133&gt;0)),N133*0.85,IF((AND(L133=0,M133&gt;0,N133=0)),M133,IF((AND(L133&gt;0,M133=0,N133=0)),(L133*1.1),IF((AND(L133&gt;0,M133=0,N133&gt;0,N133&gt;=L133*1.5)),(L133*1.5+L133)/2,IF((AND(L133&gt;0,M133=0,N133&gt;0,L133*1.5&gt;N133)),(L133+N133)/2,"некорректно")))))</f>
        <v>некорректно</v>
      </c>
      <c r="R133" s="163" t="str">
        <f t="shared" si="10"/>
        <v>некорректно</v>
      </c>
    </row>
    <row r="134" spans="1:18" x14ac:dyDescent="0.2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4"/>
      <c r="M134" s="59"/>
      <c r="N134" s="59"/>
      <c r="O134" s="10" t="str">
        <f t="shared" si="8"/>
        <v xml:space="preserve"> </v>
      </c>
      <c r="P134" s="163" t="str">
        <f t="shared" si="9"/>
        <v>некорректно</v>
      </c>
      <c r="Q134" s="163" t="str">
        <f t="shared" si="11"/>
        <v>некорректно</v>
      </c>
      <c r="R134" s="163" t="str">
        <f t="shared" si="10"/>
        <v>некорректно</v>
      </c>
    </row>
    <row r="135" spans="1:18" x14ac:dyDescent="0.2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4"/>
      <c r="M135" s="59"/>
      <c r="N135" s="59"/>
      <c r="O135" s="10" t="str">
        <f t="shared" si="8"/>
        <v xml:space="preserve"> </v>
      </c>
      <c r="P135" s="163" t="str">
        <f t="shared" si="9"/>
        <v>некорректно</v>
      </c>
      <c r="Q135" s="163" t="str">
        <f t="shared" si="11"/>
        <v>некорректно</v>
      </c>
      <c r="R135" s="163" t="str">
        <f t="shared" si="10"/>
        <v>некорректно</v>
      </c>
    </row>
    <row r="136" spans="1:18" x14ac:dyDescent="0.2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4"/>
      <c r="M136" s="59"/>
      <c r="N136" s="59"/>
      <c r="O136" s="10" t="str">
        <f t="shared" si="8"/>
        <v xml:space="preserve"> </v>
      </c>
      <c r="P136" s="163" t="str">
        <f t="shared" si="9"/>
        <v>некорректно</v>
      </c>
      <c r="Q136" s="163" t="str">
        <f t="shared" si="11"/>
        <v>некорректно</v>
      </c>
      <c r="R136" s="163" t="str">
        <f t="shared" si="10"/>
        <v>некорректно</v>
      </c>
    </row>
    <row r="137" spans="1:18" x14ac:dyDescent="0.2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4"/>
      <c r="M137" s="59"/>
      <c r="N137" s="59"/>
      <c r="O137" s="10" t="str">
        <f t="shared" si="8"/>
        <v xml:space="preserve"> </v>
      </c>
      <c r="P137" s="163" t="str">
        <f t="shared" si="9"/>
        <v>некорректно</v>
      </c>
      <c r="Q137" s="163" t="str">
        <f t="shared" si="11"/>
        <v>некорректно</v>
      </c>
      <c r="R137" s="163" t="str">
        <f t="shared" si="10"/>
        <v>некорректно</v>
      </c>
    </row>
    <row r="138" spans="1:18" x14ac:dyDescent="0.2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4"/>
      <c r="M138" s="59"/>
      <c r="N138" s="59"/>
      <c r="O138" s="10" t="str">
        <f t="shared" si="8"/>
        <v xml:space="preserve"> </v>
      </c>
      <c r="P138" s="163" t="str">
        <f t="shared" si="9"/>
        <v>некорректно</v>
      </c>
      <c r="Q138" s="163" t="str">
        <f t="shared" si="11"/>
        <v>некорректно</v>
      </c>
      <c r="R138" s="163" t="str">
        <f t="shared" si="10"/>
        <v>некорректно</v>
      </c>
    </row>
    <row r="139" spans="1:18" x14ac:dyDescent="0.2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4"/>
      <c r="M139" s="59"/>
      <c r="N139" s="59"/>
      <c r="O139" s="10" t="str">
        <f t="shared" si="8"/>
        <v xml:space="preserve"> </v>
      </c>
      <c r="P139" s="163" t="str">
        <f t="shared" si="9"/>
        <v>некорректно</v>
      </c>
      <c r="Q139" s="163" t="str">
        <f t="shared" si="11"/>
        <v>некорректно</v>
      </c>
      <c r="R139" s="163" t="str">
        <f t="shared" si="10"/>
        <v>некорректно</v>
      </c>
    </row>
    <row r="140" spans="1:18" x14ac:dyDescent="0.2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4"/>
      <c r="M140" s="59"/>
      <c r="N140" s="59"/>
      <c r="O140" s="10" t="str">
        <f t="shared" si="8"/>
        <v xml:space="preserve"> </v>
      </c>
      <c r="P140" s="163" t="str">
        <f t="shared" si="9"/>
        <v>некорректно</v>
      </c>
      <c r="Q140" s="163" t="str">
        <f t="shared" si="11"/>
        <v>некорректно</v>
      </c>
      <c r="R140" s="163" t="str">
        <f t="shared" si="10"/>
        <v>некорректно</v>
      </c>
    </row>
    <row r="141" spans="1:18" x14ac:dyDescent="0.2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4"/>
      <c r="M141" s="59"/>
      <c r="N141" s="59"/>
      <c r="O141" s="10" t="str">
        <f t="shared" si="8"/>
        <v xml:space="preserve"> </v>
      </c>
      <c r="P141" s="163" t="str">
        <f t="shared" si="9"/>
        <v>некорректно</v>
      </c>
      <c r="Q141" s="163" t="str">
        <f t="shared" si="11"/>
        <v>некорректно</v>
      </c>
      <c r="R141" s="163" t="str">
        <f t="shared" si="10"/>
        <v>некорректно</v>
      </c>
    </row>
    <row r="142" spans="1:18" x14ac:dyDescent="0.2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4"/>
      <c r="M142" s="59"/>
      <c r="N142" s="59"/>
      <c r="O142" s="10" t="str">
        <f t="shared" si="8"/>
        <v xml:space="preserve"> </v>
      </c>
      <c r="P142" s="163" t="str">
        <f t="shared" si="9"/>
        <v>некорректно</v>
      </c>
      <c r="Q142" s="163" t="str">
        <f t="shared" si="11"/>
        <v>некорректно</v>
      </c>
      <c r="R142" s="163" t="str">
        <f t="shared" si="10"/>
        <v>некорректно</v>
      </c>
    </row>
    <row r="143" spans="1:18" x14ac:dyDescent="0.2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4"/>
      <c r="M143" s="114"/>
      <c r="N143" s="59"/>
      <c r="O143" s="10" t="str">
        <f t="shared" si="8"/>
        <v xml:space="preserve"> </v>
      </c>
      <c r="P143" s="163" t="str">
        <f t="shared" si="9"/>
        <v>некорректно</v>
      </c>
      <c r="Q143" s="163" t="str">
        <f t="shared" si="11"/>
        <v>некорректно</v>
      </c>
      <c r="R143" s="163" t="str">
        <f t="shared" si="10"/>
        <v>некорректно</v>
      </c>
    </row>
    <row r="144" spans="1:18" x14ac:dyDescent="0.2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4"/>
      <c r="M144" s="114"/>
      <c r="N144" s="59"/>
      <c r="O144" s="10" t="str">
        <f t="shared" si="8"/>
        <v xml:space="preserve"> </v>
      </c>
      <c r="P144" s="163" t="str">
        <f t="shared" si="9"/>
        <v>некорректно</v>
      </c>
      <c r="Q144" s="163" t="str">
        <f t="shared" si="11"/>
        <v>некорректно</v>
      </c>
      <c r="R144" s="163" t="str">
        <f t="shared" si="10"/>
        <v>некорректно</v>
      </c>
    </row>
    <row r="145" spans="1:18" x14ac:dyDescent="0.2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4"/>
      <c r="M145" s="114"/>
      <c r="N145" s="59"/>
      <c r="O145" s="10" t="str">
        <f t="shared" si="8"/>
        <v xml:space="preserve"> </v>
      </c>
      <c r="P145" s="163" t="str">
        <f t="shared" si="9"/>
        <v>некорректно</v>
      </c>
      <c r="Q145" s="163" t="str">
        <f t="shared" si="11"/>
        <v>некорректно</v>
      </c>
      <c r="R145" s="163" t="str">
        <f t="shared" si="10"/>
        <v>некорректно</v>
      </c>
    </row>
    <row r="146" spans="1:18" x14ac:dyDescent="0.2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4"/>
      <c r="M146" s="114"/>
      <c r="N146" s="59"/>
      <c r="O146" s="10" t="str">
        <f t="shared" si="8"/>
        <v xml:space="preserve"> </v>
      </c>
      <c r="P146" s="163" t="str">
        <f t="shared" si="9"/>
        <v>некорректно</v>
      </c>
      <c r="Q146" s="163" t="str">
        <f t="shared" si="11"/>
        <v>некорректно</v>
      </c>
      <c r="R146" s="163" t="str">
        <f t="shared" si="10"/>
        <v>некорректно</v>
      </c>
    </row>
    <row r="147" spans="1:18" x14ac:dyDescent="0.2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4"/>
      <c r="M147" s="114"/>
      <c r="N147" s="59"/>
      <c r="O147" s="10" t="str">
        <f t="shared" si="8"/>
        <v xml:space="preserve"> </v>
      </c>
      <c r="P147" s="163" t="str">
        <f t="shared" si="9"/>
        <v>некорректно</v>
      </c>
      <c r="Q147" s="163" t="str">
        <f t="shared" si="11"/>
        <v>некорректно</v>
      </c>
      <c r="R147" s="163" t="str">
        <f t="shared" si="10"/>
        <v>некорректно</v>
      </c>
    </row>
    <row r="148" spans="1:18" x14ac:dyDescent="0.2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4"/>
      <c r="M148" s="114"/>
      <c r="N148" s="59"/>
      <c r="O148" s="10" t="str">
        <f t="shared" si="8"/>
        <v xml:space="preserve"> </v>
      </c>
      <c r="P148" s="163" t="str">
        <f t="shared" si="9"/>
        <v>некорректно</v>
      </c>
      <c r="Q148" s="163" t="str">
        <f t="shared" si="11"/>
        <v>некорректно</v>
      </c>
      <c r="R148" s="163" t="str">
        <f t="shared" si="10"/>
        <v>некорректно</v>
      </c>
    </row>
    <row r="149" spans="1:18" x14ac:dyDescent="0.2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4"/>
      <c r="M149" s="114"/>
      <c r="N149" s="59"/>
      <c r="O149" s="10" t="str">
        <f t="shared" si="8"/>
        <v xml:space="preserve"> </v>
      </c>
      <c r="P149" s="163" t="str">
        <f t="shared" si="9"/>
        <v>некорректно</v>
      </c>
      <c r="Q149" s="163" t="str">
        <f t="shared" si="11"/>
        <v>некорректно</v>
      </c>
      <c r="R149" s="163" t="str">
        <f t="shared" si="10"/>
        <v>некорректно</v>
      </c>
    </row>
    <row r="150" spans="1:18" x14ac:dyDescent="0.2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4"/>
      <c r="M150" s="114"/>
      <c r="N150" s="59"/>
      <c r="O150" s="10" t="str">
        <f t="shared" si="8"/>
        <v xml:space="preserve"> </v>
      </c>
      <c r="P150" s="163" t="str">
        <f t="shared" si="9"/>
        <v>некорректно</v>
      </c>
      <c r="Q150" s="163" t="str">
        <f t="shared" si="11"/>
        <v>некорректно</v>
      </c>
      <c r="R150" s="163" t="str">
        <f t="shared" si="10"/>
        <v>некорректно</v>
      </c>
    </row>
    <row r="151" spans="1:18" x14ac:dyDescent="0.2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4"/>
      <c r="M151" s="114"/>
      <c r="N151" s="59"/>
      <c r="O151" s="10" t="str">
        <f t="shared" si="8"/>
        <v xml:space="preserve"> </v>
      </c>
      <c r="P151" s="163" t="str">
        <f t="shared" si="9"/>
        <v>некорректно</v>
      </c>
      <c r="Q151" s="163" t="str">
        <f t="shared" si="11"/>
        <v>некорректно</v>
      </c>
      <c r="R151" s="163" t="str">
        <f t="shared" si="10"/>
        <v>некорректно</v>
      </c>
    </row>
    <row r="152" spans="1:18" x14ac:dyDescent="0.2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4"/>
      <c r="M152" s="114"/>
      <c r="N152" s="59"/>
      <c r="O152" s="10" t="str">
        <f t="shared" si="8"/>
        <v xml:space="preserve"> </v>
      </c>
      <c r="P152" s="163" t="str">
        <f t="shared" si="9"/>
        <v>некорректно</v>
      </c>
      <c r="Q152" s="163" t="str">
        <f t="shared" si="11"/>
        <v>некорректно</v>
      </c>
      <c r="R152" s="163" t="str">
        <f t="shared" si="10"/>
        <v>некорректно</v>
      </c>
    </row>
    <row r="153" spans="1:18" x14ac:dyDescent="0.2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4"/>
      <c r="M153" s="114"/>
      <c r="N153" s="59"/>
      <c r="O153" s="10" t="str">
        <f t="shared" si="8"/>
        <v xml:space="preserve"> </v>
      </c>
      <c r="P153" s="163" t="str">
        <f t="shared" si="9"/>
        <v>некорректно</v>
      </c>
      <c r="Q153" s="163" t="str">
        <f t="shared" si="11"/>
        <v>некорректно</v>
      </c>
      <c r="R153" s="163" t="str">
        <f t="shared" si="10"/>
        <v>некорректно</v>
      </c>
    </row>
    <row r="154" spans="1:18" x14ac:dyDescent="0.2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4"/>
      <c r="M154" s="114"/>
      <c r="N154" s="59"/>
      <c r="O154" s="10" t="str">
        <f t="shared" si="8"/>
        <v xml:space="preserve"> </v>
      </c>
      <c r="P154" s="163" t="str">
        <f t="shared" si="9"/>
        <v>некорректно</v>
      </c>
      <c r="Q154" s="163" t="str">
        <f t="shared" si="11"/>
        <v>некорректно</v>
      </c>
      <c r="R154" s="163" t="str">
        <f t="shared" si="10"/>
        <v>некорректно</v>
      </c>
    </row>
    <row r="155" spans="1:18" x14ac:dyDescent="0.2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4"/>
      <c r="M155" s="114"/>
      <c r="N155" s="59"/>
      <c r="O155" s="10" t="str">
        <f t="shared" si="8"/>
        <v xml:space="preserve"> </v>
      </c>
      <c r="P155" s="163" t="str">
        <f t="shared" si="9"/>
        <v>некорректно</v>
      </c>
      <c r="Q155" s="163" t="str">
        <f t="shared" si="11"/>
        <v>некорректно</v>
      </c>
      <c r="R155" s="163" t="str">
        <f t="shared" si="10"/>
        <v>некорректно</v>
      </c>
    </row>
    <row r="156" spans="1:18" x14ac:dyDescent="0.2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4"/>
      <c r="M156" s="114"/>
      <c r="N156" s="59"/>
      <c r="O156" s="10" t="str">
        <f t="shared" si="8"/>
        <v xml:space="preserve"> </v>
      </c>
      <c r="P156" s="163" t="str">
        <f t="shared" si="9"/>
        <v>некорректно</v>
      </c>
      <c r="Q156" s="163" t="str">
        <f t="shared" si="11"/>
        <v>некорректно</v>
      </c>
      <c r="R156" s="163" t="str">
        <f t="shared" si="10"/>
        <v>некорректно</v>
      </c>
    </row>
    <row r="157" spans="1:18" x14ac:dyDescent="0.2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4"/>
      <c r="M157" s="114"/>
      <c r="N157" s="59"/>
      <c r="O157" s="10" t="str">
        <f t="shared" si="8"/>
        <v xml:space="preserve"> </v>
      </c>
      <c r="P157" s="163" t="str">
        <f t="shared" si="9"/>
        <v>некорректно</v>
      </c>
      <c r="Q157" s="163" t="str">
        <f t="shared" si="11"/>
        <v>некорректно</v>
      </c>
      <c r="R157" s="163" t="str">
        <f t="shared" si="10"/>
        <v>некорректно</v>
      </c>
    </row>
    <row r="158" spans="1:18" x14ac:dyDescent="0.2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4"/>
      <c r="M158" s="114"/>
      <c r="N158" s="59"/>
      <c r="O158" s="10" t="str">
        <f t="shared" si="8"/>
        <v xml:space="preserve"> </v>
      </c>
      <c r="P158" s="163" t="str">
        <f t="shared" si="9"/>
        <v>некорректно</v>
      </c>
      <c r="Q158" s="163" t="str">
        <f t="shared" si="11"/>
        <v>некорректно</v>
      </c>
      <c r="R158" s="163" t="str">
        <f t="shared" si="10"/>
        <v>некорректно</v>
      </c>
    </row>
    <row r="159" spans="1:18" x14ac:dyDescent="0.2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4"/>
      <c r="M159" s="114"/>
      <c r="N159" s="59"/>
      <c r="O159" s="10" t="str">
        <f t="shared" si="8"/>
        <v xml:space="preserve"> </v>
      </c>
      <c r="P159" s="163" t="str">
        <f t="shared" si="9"/>
        <v>некорректно</v>
      </c>
      <c r="Q159" s="163" t="str">
        <f t="shared" si="11"/>
        <v>некорректно</v>
      </c>
      <c r="R159" s="163" t="str">
        <f t="shared" si="10"/>
        <v>некорректно</v>
      </c>
    </row>
    <row r="160" spans="1:18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4"/>
      <c r="M160" s="114"/>
      <c r="N160" s="59"/>
      <c r="O160" s="10" t="str">
        <f t="shared" si="8"/>
        <v xml:space="preserve"> </v>
      </c>
      <c r="P160" s="163" t="str">
        <f t="shared" si="9"/>
        <v>некорректно</v>
      </c>
      <c r="Q160" s="163" t="str">
        <f t="shared" si="11"/>
        <v>некорректно</v>
      </c>
      <c r="R160" s="163" t="str">
        <f t="shared" si="10"/>
        <v>некорректно</v>
      </c>
    </row>
    <row r="161" spans="1:18" x14ac:dyDescent="0.2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4"/>
      <c r="M161" s="114"/>
      <c r="N161" s="59"/>
      <c r="O161" s="10" t="str">
        <f t="shared" si="8"/>
        <v xml:space="preserve"> </v>
      </c>
      <c r="P161" s="163" t="str">
        <f t="shared" si="9"/>
        <v>некорректно</v>
      </c>
      <c r="Q161" s="163" t="str">
        <f t="shared" si="11"/>
        <v>некорректно</v>
      </c>
      <c r="R161" s="163" t="str">
        <f t="shared" si="10"/>
        <v>некорректно</v>
      </c>
    </row>
    <row r="162" spans="1:18" x14ac:dyDescent="0.2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4"/>
      <c r="M162" s="114"/>
      <c r="N162" s="59"/>
      <c r="O162" s="10" t="str">
        <f t="shared" si="8"/>
        <v xml:space="preserve"> </v>
      </c>
      <c r="P162" s="163" t="str">
        <f t="shared" si="9"/>
        <v>некорректно</v>
      </c>
      <c r="Q162" s="163" t="str">
        <f t="shared" si="11"/>
        <v>некорректно</v>
      </c>
      <c r="R162" s="163" t="str">
        <f t="shared" si="10"/>
        <v>некорректно</v>
      </c>
    </row>
    <row r="163" spans="1:18" x14ac:dyDescent="0.2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4"/>
      <c r="M163" s="114"/>
      <c r="N163" s="59"/>
      <c r="O163" s="10" t="str">
        <f t="shared" si="8"/>
        <v xml:space="preserve"> </v>
      </c>
      <c r="P163" s="163" t="str">
        <f t="shared" si="9"/>
        <v>некорректно</v>
      </c>
      <c r="Q163" s="163" t="str">
        <f t="shared" si="11"/>
        <v>некорректно</v>
      </c>
      <c r="R163" s="163" t="str">
        <f t="shared" si="10"/>
        <v>некорректно</v>
      </c>
    </row>
    <row r="164" spans="1:18" x14ac:dyDescent="0.2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114"/>
      <c r="N164" s="59"/>
      <c r="O164" s="10" t="str">
        <f t="shared" si="8"/>
        <v xml:space="preserve"> </v>
      </c>
      <c r="P164" s="163" t="str">
        <f t="shared" si="9"/>
        <v>некорректно</v>
      </c>
      <c r="Q164" s="163" t="str">
        <f t="shared" si="11"/>
        <v>некорректно</v>
      </c>
      <c r="R164" s="163" t="str">
        <f t="shared" si="10"/>
        <v>некорректно</v>
      </c>
    </row>
    <row r="165" spans="1:18" x14ac:dyDescent="0.2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4"/>
      <c r="M165" s="114"/>
      <c r="N165" s="59"/>
      <c r="O165" s="10" t="str">
        <f t="shared" si="8"/>
        <v xml:space="preserve"> </v>
      </c>
      <c r="P165" s="163" t="str">
        <f t="shared" si="9"/>
        <v>некорректно</v>
      </c>
      <c r="Q165" s="163" t="str">
        <f t="shared" si="11"/>
        <v>некорректно</v>
      </c>
      <c r="R165" s="163" t="str">
        <f t="shared" si="10"/>
        <v>некорректно</v>
      </c>
    </row>
    <row r="166" spans="1:18" x14ac:dyDescent="0.2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4"/>
      <c r="M166" s="114"/>
      <c r="N166" s="59"/>
      <c r="O166" s="10" t="str">
        <f t="shared" si="8"/>
        <v xml:space="preserve"> </v>
      </c>
      <c r="P166" s="163" t="str">
        <f t="shared" si="9"/>
        <v>некорректно</v>
      </c>
      <c r="Q166" s="163" t="str">
        <f t="shared" si="11"/>
        <v>некорректно</v>
      </c>
      <c r="R166" s="163" t="str">
        <f t="shared" si="10"/>
        <v>некорректно</v>
      </c>
    </row>
    <row r="167" spans="1:18" x14ac:dyDescent="0.2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4"/>
      <c r="M167" s="114"/>
      <c r="N167" s="59"/>
      <c r="O167" s="10" t="str">
        <f t="shared" si="8"/>
        <v xml:space="preserve"> </v>
      </c>
      <c r="P167" s="163" t="str">
        <f t="shared" si="9"/>
        <v>некорректно</v>
      </c>
      <c r="Q167" s="163" t="str">
        <f t="shared" si="11"/>
        <v>некорректно</v>
      </c>
      <c r="R167" s="163" t="str">
        <f t="shared" si="10"/>
        <v>некорректно</v>
      </c>
    </row>
    <row r="168" spans="1:18" x14ac:dyDescent="0.2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4"/>
      <c r="M168" s="114"/>
      <c r="N168" s="59"/>
      <c r="O168" s="10" t="str">
        <f t="shared" si="8"/>
        <v xml:space="preserve"> </v>
      </c>
      <c r="P168" s="163" t="str">
        <f t="shared" si="9"/>
        <v>некорректно</v>
      </c>
      <c r="Q168" s="163" t="str">
        <f t="shared" si="11"/>
        <v>некорректно</v>
      </c>
      <c r="R168" s="163" t="str">
        <f t="shared" si="10"/>
        <v>некорректно</v>
      </c>
    </row>
    <row r="169" spans="1:18" x14ac:dyDescent="0.2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4"/>
      <c r="M169" s="114"/>
      <c r="N169" s="59"/>
      <c r="O169" s="10" t="str">
        <f t="shared" si="8"/>
        <v xml:space="preserve"> </v>
      </c>
      <c r="P169" s="163" t="str">
        <f t="shared" si="9"/>
        <v>некорректно</v>
      </c>
      <c r="Q169" s="163" t="str">
        <f t="shared" si="11"/>
        <v>некорректно</v>
      </c>
      <c r="R169" s="163" t="str">
        <f t="shared" si="10"/>
        <v>некорректно</v>
      </c>
    </row>
    <row r="170" spans="1:18" x14ac:dyDescent="0.2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4"/>
      <c r="M170" s="114"/>
      <c r="N170" s="59"/>
      <c r="O170" s="10" t="str">
        <f t="shared" si="8"/>
        <v xml:space="preserve"> </v>
      </c>
      <c r="P170" s="163" t="str">
        <f t="shared" si="9"/>
        <v>некорректно</v>
      </c>
      <c r="Q170" s="163" t="str">
        <f t="shared" si="11"/>
        <v>некорректно</v>
      </c>
      <c r="R170" s="163" t="str">
        <f t="shared" si="10"/>
        <v>некорректно</v>
      </c>
    </row>
    <row r="171" spans="1:18" x14ac:dyDescent="0.2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4"/>
      <c r="M171" s="114"/>
      <c r="N171" s="59"/>
      <c r="O171" s="10" t="str">
        <f t="shared" si="8"/>
        <v xml:space="preserve"> </v>
      </c>
      <c r="P171" s="163" t="str">
        <f t="shared" si="9"/>
        <v>некорректно</v>
      </c>
      <c r="Q171" s="163" t="str">
        <f t="shared" si="11"/>
        <v>некорректно</v>
      </c>
      <c r="R171" s="163" t="str">
        <f t="shared" si="10"/>
        <v>некорректно</v>
      </c>
    </row>
    <row r="172" spans="1:18" x14ac:dyDescent="0.2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4"/>
      <c r="M172" s="114"/>
      <c r="N172" s="59"/>
      <c r="O172" s="10" t="str">
        <f t="shared" si="8"/>
        <v xml:space="preserve"> </v>
      </c>
      <c r="P172" s="163" t="str">
        <f t="shared" si="9"/>
        <v>некорректно</v>
      </c>
      <c r="Q172" s="163" t="str">
        <f t="shared" si="11"/>
        <v>некорректно</v>
      </c>
      <c r="R172" s="163" t="str">
        <f t="shared" si="10"/>
        <v>некорректно</v>
      </c>
    </row>
    <row r="173" spans="1:18" x14ac:dyDescent="0.2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4"/>
      <c r="M173" s="114"/>
      <c r="N173" s="59"/>
      <c r="O173" s="10" t="str">
        <f t="shared" si="8"/>
        <v xml:space="preserve"> </v>
      </c>
      <c r="P173" s="163" t="str">
        <f t="shared" si="9"/>
        <v>некорректно</v>
      </c>
      <c r="Q173" s="163" t="str">
        <f t="shared" si="11"/>
        <v>некорректно</v>
      </c>
      <c r="R173" s="163" t="str">
        <f t="shared" si="10"/>
        <v>некорректно</v>
      </c>
    </row>
    <row r="174" spans="1:18" x14ac:dyDescent="0.2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4"/>
      <c r="M174" s="114"/>
      <c r="N174" s="59"/>
      <c r="O174" s="10" t="str">
        <f t="shared" si="8"/>
        <v xml:space="preserve"> </v>
      </c>
      <c r="P174" s="163" t="str">
        <f t="shared" si="9"/>
        <v>некорректно</v>
      </c>
      <c r="Q174" s="163" t="str">
        <f t="shared" si="11"/>
        <v>некорректно</v>
      </c>
      <c r="R174" s="163" t="str">
        <f t="shared" si="10"/>
        <v>некорректно</v>
      </c>
    </row>
    <row r="175" spans="1:18" x14ac:dyDescent="0.2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4"/>
      <c r="M175" s="114"/>
      <c r="N175" s="59"/>
      <c r="O175" s="10" t="str">
        <f t="shared" si="8"/>
        <v xml:space="preserve"> </v>
      </c>
      <c r="P175" s="163" t="str">
        <f t="shared" si="9"/>
        <v>некорректно</v>
      </c>
      <c r="Q175" s="163" t="str">
        <f t="shared" si="11"/>
        <v>некорректно</v>
      </c>
      <c r="R175" s="163" t="str">
        <f t="shared" si="10"/>
        <v>некорректно</v>
      </c>
    </row>
    <row r="176" spans="1:18" x14ac:dyDescent="0.2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4"/>
      <c r="M176" s="114"/>
      <c r="N176" s="59"/>
      <c r="O176" s="10" t="str">
        <f t="shared" si="8"/>
        <v xml:space="preserve"> </v>
      </c>
      <c r="P176" s="163" t="str">
        <f t="shared" si="9"/>
        <v>некорректно</v>
      </c>
      <c r="Q176" s="163" t="str">
        <f t="shared" si="11"/>
        <v>некорректно</v>
      </c>
      <c r="R176" s="163" t="str">
        <f t="shared" si="10"/>
        <v>некорректно</v>
      </c>
    </row>
    <row r="177" spans="1:18" x14ac:dyDescent="0.2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4"/>
      <c r="M177" s="114"/>
      <c r="N177" s="59"/>
      <c r="O177" s="10" t="str">
        <f t="shared" si="8"/>
        <v xml:space="preserve"> </v>
      </c>
      <c r="P177" s="163" t="str">
        <f t="shared" si="9"/>
        <v>некорректно</v>
      </c>
      <c r="Q177" s="163" t="str">
        <f t="shared" si="11"/>
        <v>некорректно</v>
      </c>
      <c r="R177" s="163" t="str">
        <f t="shared" si="10"/>
        <v>некорректно</v>
      </c>
    </row>
    <row r="178" spans="1:18" x14ac:dyDescent="0.2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4"/>
      <c r="M178" s="114"/>
      <c r="N178" s="59"/>
      <c r="O178" s="10" t="str">
        <f t="shared" si="8"/>
        <v xml:space="preserve"> </v>
      </c>
      <c r="P178" s="163" t="str">
        <f t="shared" si="9"/>
        <v>некорректно</v>
      </c>
      <c r="Q178" s="163" t="str">
        <f t="shared" si="11"/>
        <v>некорректно</v>
      </c>
      <c r="R178" s="163" t="str">
        <f t="shared" si="10"/>
        <v>некорректно</v>
      </c>
    </row>
    <row r="179" spans="1:18" x14ac:dyDescent="0.2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4"/>
      <c r="M179" s="114"/>
      <c r="N179" s="59"/>
      <c r="O179" s="10" t="str">
        <f t="shared" si="8"/>
        <v xml:space="preserve"> </v>
      </c>
      <c r="P179" s="163" t="str">
        <f t="shared" si="9"/>
        <v>некорректно</v>
      </c>
      <c r="Q179" s="163" t="str">
        <f t="shared" si="11"/>
        <v>некорректно</v>
      </c>
      <c r="R179" s="163" t="str">
        <f t="shared" si="10"/>
        <v>некорректно</v>
      </c>
    </row>
    <row r="180" spans="1:18" x14ac:dyDescent="0.2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4"/>
      <c r="M180" s="114"/>
      <c r="N180" s="59"/>
      <c r="O180" s="10" t="str">
        <f t="shared" si="8"/>
        <v xml:space="preserve"> </v>
      </c>
      <c r="P180" s="163" t="str">
        <f t="shared" si="9"/>
        <v>некорректно</v>
      </c>
      <c r="Q180" s="163" t="str">
        <f t="shared" si="11"/>
        <v>некорректно</v>
      </c>
      <c r="R180" s="163" t="str">
        <f t="shared" si="10"/>
        <v>некорректно</v>
      </c>
    </row>
    <row r="181" spans="1:18" x14ac:dyDescent="0.2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4"/>
      <c r="M181" s="114"/>
      <c r="N181" s="59"/>
      <c r="O181" s="10" t="str">
        <f t="shared" si="8"/>
        <v xml:space="preserve"> </v>
      </c>
      <c r="P181" s="163" t="str">
        <f t="shared" si="9"/>
        <v>некорректно</v>
      </c>
      <c r="Q181" s="163" t="str">
        <f t="shared" si="11"/>
        <v>некорректно</v>
      </c>
      <c r="R181" s="163" t="str">
        <f t="shared" si="10"/>
        <v>некорректно</v>
      </c>
    </row>
    <row r="182" spans="1:18" x14ac:dyDescent="0.2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4"/>
      <c r="M182" s="114"/>
      <c r="N182" s="59"/>
      <c r="O182" s="10" t="str">
        <f t="shared" si="8"/>
        <v xml:space="preserve"> </v>
      </c>
      <c r="P182" s="163" t="str">
        <f t="shared" si="9"/>
        <v>некорректно</v>
      </c>
      <c r="Q182" s="163" t="str">
        <f t="shared" si="11"/>
        <v>некорректно</v>
      </c>
      <c r="R182" s="163" t="str">
        <f t="shared" si="10"/>
        <v>некорректно</v>
      </c>
    </row>
    <row r="183" spans="1:18" x14ac:dyDescent="0.2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4"/>
      <c r="M183" s="114"/>
      <c r="N183" s="59"/>
      <c r="O183" s="10" t="str">
        <f t="shared" si="8"/>
        <v xml:space="preserve"> </v>
      </c>
      <c r="P183" s="163" t="str">
        <f t="shared" si="9"/>
        <v>некорректно</v>
      </c>
      <c r="Q183" s="163" t="str">
        <f t="shared" si="11"/>
        <v>некорректно</v>
      </c>
      <c r="R183" s="163" t="str">
        <f t="shared" si="10"/>
        <v>некорректно</v>
      </c>
    </row>
    <row r="184" spans="1:18" x14ac:dyDescent="0.2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4"/>
      <c r="M184" s="114"/>
      <c r="N184" s="59"/>
      <c r="O184" s="10" t="str">
        <f t="shared" si="8"/>
        <v xml:space="preserve"> </v>
      </c>
      <c r="P184" s="163" t="str">
        <f t="shared" si="9"/>
        <v>некорректно</v>
      </c>
      <c r="Q184" s="163" t="str">
        <f t="shared" si="11"/>
        <v>некорректно</v>
      </c>
      <c r="R184" s="163" t="str">
        <f t="shared" si="10"/>
        <v>некорректно</v>
      </c>
    </row>
    <row r="185" spans="1:18" x14ac:dyDescent="0.2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4"/>
      <c r="M185" s="114"/>
      <c r="N185" s="59"/>
      <c r="O185" s="10" t="str">
        <f t="shared" si="8"/>
        <v xml:space="preserve"> </v>
      </c>
      <c r="P185" s="163" t="str">
        <f t="shared" si="9"/>
        <v>некорректно</v>
      </c>
      <c r="Q185" s="163" t="str">
        <f t="shared" si="11"/>
        <v>некорректно</v>
      </c>
      <c r="R185" s="163" t="str">
        <f t="shared" si="10"/>
        <v>некорректно</v>
      </c>
    </row>
    <row r="186" spans="1:18" x14ac:dyDescent="0.2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4"/>
      <c r="M186" s="114"/>
      <c r="N186" s="59"/>
      <c r="O186" s="10" t="str">
        <f t="shared" si="8"/>
        <v xml:space="preserve"> </v>
      </c>
      <c r="P186" s="163" t="str">
        <f t="shared" si="9"/>
        <v>некорректно</v>
      </c>
      <c r="Q186" s="163" t="str">
        <f t="shared" si="11"/>
        <v>некорректно</v>
      </c>
      <c r="R186" s="163" t="str">
        <f t="shared" si="10"/>
        <v>некорректно</v>
      </c>
    </row>
    <row r="187" spans="1:18" x14ac:dyDescent="0.2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4"/>
      <c r="M187" s="114"/>
      <c r="N187" s="59"/>
      <c r="O187" s="10" t="str">
        <f t="shared" si="8"/>
        <v xml:space="preserve"> </v>
      </c>
      <c r="P187" s="163" t="str">
        <f t="shared" si="9"/>
        <v>некорректно</v>
      </c>
      <c r="Q187" s="163" t="str">
        <f t="shared" si="11"/>
        <v>некорректно</v>
      </c>
      <c r="R187" s="163" t="str">
        <f t="shared" si="10"/>
        <v>некорректно</v>
      </c>
    </row>
    <row r="188" spans="1:18" x14ac:dyDescent="0.2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4"/>
      <c r="M188" s="114"/>
      <c r="N188" s="59"/>
      <c r="O188" s="10" t="str">
        <f t="shared" si="8"/>
        <v xml:space="preserve"> </v>
      </c>
      <c r="P188" s="163" t="str">
        <f t="shared" si="9"/>
        <v>некорректно</v>
      </c>
      <c r="Q188" s="163" t="str">
        <f t="shared" si="11"/>
        <v>некорректно</v>
      </c>
      <c r="R188" s="163" t="str">
        <f t="shared" si="10"/>
        <v>некорректно</v>
      </c>
    </row>
    <row r="189" spans="1:18" x14ac:dyDescent="0.2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4"/>
      <c r="M189" s="114"/>
      <c r="N189" s="59"/>
      <c r="O189" s="10" t="str">
        <f t="shared" si="8"/>
        <v xml:space="preserve"> </v>
      </c>
      <c r="P189" s="163" t="str">
        <f t="shared" si="9"/>
        <v>некорректно</v>
      </c>
      <c r="Q189" s="163" t="str">
        <f t="shared" si="11"/>
        <v>некорректно</v>
      </c>
      <c r="R189" s="163" t="str">
        <f t="shared" si="10"/>
        <v>некорректно</v>
      </c>
    </row>
    <row r="190" spans="1:18" x14ac:dyDescent="0.2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4"/>
      <c r="M190" s="114"/>
      <c r="N190" s="59"/>
      <c r="O190" s="10" t="str">
        <f t="shared" si="8"/>
        <v xml:space="preserve"> </v>
      </c>
      <c r="P190" s="163" t="str">
        <f t="shared" si="9"/>
        <v>некорректно</v>
      </c>
      <c r="Q190" s="163" t="str">
        <f t="shared" si="11"/>
        <v>некорректно</v>
      </c>
      <c r="R190" s="163" t="str">
        <f t="shared" si="10"/>
        <v>некорректно</v>
      </c>
    </row>
    <row r="191" spans="1:18" x14ac:dyDescent="0.2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4"/>
      <c r="M191" s="114"/>
      <c r="N191" s="59"/>
      <c r="O191" s="10" t="str">
        <f t="shared" si="8"/>
        <v xml:space="preserve"> </v>
      </c>
      <c r="P191" s="163" t="str">
        <f t="shared" si="9"/>
        <v>некорректно</v>
      </c>
      <c r="Q191" s="163" t="str">
        <f t="shared" si="11"/>
        <v>некорректно</v>
      </c>
      <c r="R191" s="163" t="str">
        <f t="shared" si="10"/>
        <v>некорректно</v>
      </c>
    </row>
    <row r="192" spans="1:18" x14ac:dyDescent="0.2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4"/>
      <c r="M192" s="114"/>
      <c r="N192" s="59"/>
      <c r="O192" s="10" t="str">
        <f t="shared" si="8"/>
        <v xml:space="preserve"> </v>
      </c>
      <c r="P192" s="163" t="str">
        <f t="shared" si="9"/>
        <v>некорректно</v>
      </c>
      <c r="Q192" s="163" t="str">
        <f t="shared" si="11"/>
        <v>некорректно</v>
      </c>
      <c r="R192" s="163" t="str">
        <f t="shared" si="10"/>
        <v>некорректно</v>
      </c>
    </row>
    <row r="193" spans="1:18" x14ac:dyDescent="0.2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4"/>
      <c r="M193" s="114"/>
      <c r="N193" s="59"/>
      <c r="O193" s="10" t="str">
        <f t="shared" si="8"/>
        <v xml:space="preserve"> </v>
      </c>
      <c r="P193" s="163" t="str">
        <f t="shared" si="9"/>
        <v>некорректно</v>
      </c>
      <c r="Q193" s="163" t="str">
        <f t="shared" si="11"/>
        <v>некорректно</v>
      </c>
      <c r="R193" s="163" t="str">
        <f t="shared" si="10"/>
        <v>некорректно</v>
      </c>
    </row>
    <row r="194" spans="1:18" x14ac:dyDescent="0.2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4"/>
      <c r="M194" s="114"/>
      <c r="N194" s="59"/>
      <c r="O194" s="10" t="str">
        <f t="shared" si="8"/>
        <v xml:space="preserve"> </v>
      </c>
      <c r="P194" s="163" t="str">
        <f t="shared" si="9"/>
        <v>некорректно</v>
      </c>
      <c r="Q194" s="163" t="str">
        <f t="shared" si="11"/>
        <v>некорректно</v>
      </c>
      <c r="R194" s="163" t="str">
        <f t="shared" si="10"/>
        <v>некорректно</v>
      </c>
    </row>
    <row r="195" spans="1:18" x14ac:dyDescent="0.2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4"/>
      <c r="M195" s="114"/>
      <c r="N195" s="59"/>
      <c r="O195" s="10" t="str">
        <f t="shared" si="8"/>
        <v xml:space="preserve"> </v>
      </c>
      <c r="P195" s="163" t="str">
        <f t="shared" si="9"/>
        <v>некорректно</v>
      </c>
      <c r="Q195" s="163" t="str">
        <f t="shared" si="11"/>
        <v>некорректно</v>
      </c>
      <c r="R195" s="163" t="str">
        <f t="shared" si="10"/>
        <v>некорректно</v>
      </c>
    </row>
    <row r="196" spans="1:18" x14ac:dyDescent="0.2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4"/>
      <c r="M196" s="114"/>
      <c r="N196" s="59"/>
      <c r="O196" s="10" t="str">
        <f t="shared" ref="O196:O259" si="12">IF(AND(L196=0,M196=0,N196=0)," ", IF(OR(P196="некорректно",Q196="некорректно",R196="некорректно"),"проверить", " "))</f>
        <v xml:space="preserve"> </v>
      </c>
      <c r="P196" s="163" t="str">
        <f t="shared" ref="P196:P259" si="13">IF((AND(L196=0,M196=0,N196&gt;0)),(N196*0.7),IF((AND(L196=0,M196&gt;0,N196=0)),(M196*0.8),IF((AND(L196&gt;0,M196=0,N196=0)),L196,IF((AND(L196&gt;0,M196=0,N196&gt;0,N196&gt;L196)),L196,"некорректно"))))</f>
        <v>некорректно</v>
      </c>
      <c r="Q196" s="163" t="str">
        <f t="shared" si="11"/>
        <v>некорректно</v>
      </c>
      <c r="R196" s="163" t="str">
        <f t="shared" ref="R196:R259" si="14">IF((AND(L196=0,M196=0,N196&gt;0)),N196,IF((AND(L196=0,M196&gt;0,N196=0)),M196,IF((AND(L196&gt;0,M196=0,N196=0)),(L196*1.2),IF((AND(L196&gt;0,M196=0,N196&gt;0,N196&gt;L196)),N196,"некорректно"))))</f>
        <v>некорректно</v>
      </c>
    </row>
    <row r="197" spans="1:18" x14ac:dyDescent="0.2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4"/>
      <c r="M197" s="114"/>
      <c r="N197" s="59"/>
      <c r="O197" s="10" t="str">
        <f t="shared" si="12"/>
        <v xml:space="preserve"> </v>
      </c>
      <c r="P197" s="163" t="str">
        <f t="shared" si="13"/>
        <v>некорректно</v>
      </c>
      <c r="Q197" s="163" t="str">
        <f t="shared" ref="Q197:Q260" si="15">IF((AND(L197=0,M197=0,N197&gt;0)),N197*0.85,IF((AND(L197=0,M197&gt;0,N197=0)),M197,IF((AND(L197&gt;0,M197=0,N197=0)),(L197*1.1),IF((AND(L197&gt;0,M197=0,N197&gt;0,N197&gt;=L197*1.5)),(L197*1.5+L197)/2,IF((AND(L197&gt;0,M197=0,N197&gt;0,L197*1.5&gt;N197)),(L197+N197)/2,"некорректно")))))</f>
        <v>некорректно</v>
      </c>
      <c r="R197" s="163" t="str">
        <f t="shared" si="14"/>
        <v>некорректно</v>
      </c>
    </row>
    <row r="198" spans="1:18" x14ac:dyDescent="0.2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4"/>
      <c r="M198" s="114"/>
      <c r="N198" s="59"/>
      <c r="O198" s="10" t="str">
        <f t="shared" si="12"/>
        <v xml:space="preserve"> </v>
      </c>
      <c r="P198" s="163" t="str">
        <f t="shared" si="13"/>
        <v>некорректно</v>
      </c>
      <c r="Q198" s="163" t="str">
        <f t="shared" si="15"/>
        <v>некорректно</v>
      </c>
      <c r="R198" s="163" t="str">
        <f t="shared" si="14"/>
        <v>некорректно</v>
      </c>
    </row>
    <row r="199" spans="1:18" x14ac:dyDescent="0.2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4"/>
      <c r="M199" s="114"/>
      <c r="N199" s="59"/>
      <c r="O199" s="10" t="str">
        <f t="shared" si="12"/>
        <v xml:space="preserve"> </v>
      </c>
      <c r="P199" s="163" t="str">
        <f t="shared" si="13"/>
        <v>некорректно</v>
      </c>
      <c r="Q199" s="163" t="str">
        <f t="shared" si="15"/>
        <v>некорректно</v>
      </c>
      <c r="R199" s="163" t="str">
        <f t="shared" si="14"/>
        <v>некорректно</v>
      </c>
    </row>
    <row r="200" spans="1:18" x14ac:dyDescent="0.2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4"/>
      <c r="M200" s="114"/>
      <c r="N200" s="59"/>
      <c r="O200" s="10" t="str">
        <f t="shared" si="12"/>
        <v xml:space="preserve"> </v>
      </c>
      <c r="P200" s="163" t="str">
        <f t="shared" si="13"/>
        <v>некорректно</v>
      </c>
      <c r="Q200" s="163" t="str">
        <f t="shared" si="15"/>
        <v>некорректно</v>
      </c>
      <c r="R200" s="163" t="str">
        <f t="shared" si="14"/>
        <v>некорректно</v>
      </c>
    </row>
    <row r="201" spans="1:18" x14ac:dyDescent="0.2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4"/>
      <c r="M201" s="114"/>
      <c r="N201" s="59"/>
      <c r="O201" s="10" t="str">
        <f t="shared" si="12"/>
        <v xml:space="preserve"> </v>
      </c>
      <c r="P201" s="163" t="str">
        <f t="shared" si="13"/>
        <v>некорректно</v>
      </c>
      <c r="Q201" s="163" t="str">
        <f t="shared" si="15"/>
        <v>некорректно</v>
      </c>
      <c r="R201" s="163" t="str">
        <f t="shared" si="14"/>
        <v>некорректно</v>
      </c>
    </row>
    <row r="202" spans="1:18" x14ac:dyDescent="0.2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4"/>
      <c r="M202" s="114"/>
      <c r="N202" s="59"/>
      <c r="O202" s="10" t="str">
        <f t="shared" si="12"/>
        <v xml:space="preserve"> </v>
      </c>
      <c r="P202" s="163" t="str">
        <f t="shared" si="13"/>
        <v>некорректно</v>
      </c>
      <c r="Q202" s="163" t="str">
        <f t="shared" si="15"/>
        <v>некорректно</v>
      </c>
      <c r="R202" s="163" t="str">
        <f t="shared" si="14"/>
        <v>некорректно</v>
      </c>
    </row>
    <row r="203" spans="1:18" x14ac:dyDescent="0.2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4"/>
      <c r="M203" s="114"/>
      <c r="N203" s="59"/>
      <c r="O203" s="10" t="str">
        <f t="shared" si="12"/>
        <v xml:space="preserve"> </v>
      </c>
      <c r="P203" s="163" t="str">
        <f t="shared" si="13"/>
        <v>некорректно</v>
      </c>
      <c r="Q203" s="163" t="str">
        <f t="shared" si="15"/>
        <v>некорректно</v>
      </c>
      <c r="R203" s="163" t="str">
        <f t="shared" si="14"/>
        <v>некорректно</v>
      </c>
    </row>
    <row r="204" spans="1:18" x14ac:dyDescent="0.2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4"/>
      <c r="M204" s="114"/>
      <c r="N204" s="59"/>
      <c r="O204" s="10" t="str">
        <f t="shared" si="12"/>
        <v xml:space="preserve"> </v>
      </c>
      <c r="P204" s="163" t="str">
        <f t="shared" si="13"/>
        <v>некорректно</v>
      </c>
      <c r="Q204" s="163" t="str">
        <f t="shared" si="15"/>
        <v>некорректно</v>
      </c>
      <c r="R204" s="163" t="str">
        <f t="shared" si="14"/>
        <v>некорректно</v>
      </c>
    </row>
    <row r="205" spans="1:18" x14ac:dyDescent="0.2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4"/>
      <c r="M205" s="114"/>
      <c r="N205" s="59"/>
      <c r="O205" s="10" t="str">
        <f t="shared" si="12"/>
        <v xml:space="preserve"> </v>
      </c>
      <c r="P205" s="163" t="str">
        <f t="shared" si="13"/>
        <v>некорректно</v>
      </c>
      <c r="Q205" s="163" t="str">
        <f t="shared" si="15"/>
        <v>некорректно</v>
      </c>
      <c r="R205" s="163" t="str">
        <f t="shared" si="14"/>
        <v>некорректно</v>
      </c>
    </row>
    <row r="206" spans="1:18" x14ac:dyDescent="0.2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4"/>
      <c r="M206" s="114"/>
      <c r="N206" s="59"/>
      <c r="O206" s="10" t="str">
        <f t="shared" si="12"/>
        <v xml:space="preserve"> </v>
      </c>
      <c r="P206" s="163" t="str">
        <f t="shared" si="13"/>
        <v>некорректно</v>
      </c>
      <c r="Q206" s="163" t="str">
        <f t="shared" si="15"/>
        <v>некорректно</v>
      </c>
      <c r="R206" s="163" t="str">
        <f t="shared" si="14"/>
        <v>некорректно</v>
      </c>
    </row>
    <row r="207" spans="1:18" x14ac:dyDescent="0.2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4"/>
      <c r="M207" s="114"/>
      <c r="N207" s="59"/>
      <c r="O207" s="10" t="str">
        <f t="shared" si="12"/>
        <v xml:space="preserve"> </v>
      </c>
      <c r="P207" s="163" t="str">
        <f t="shared" si="13"/>
        <v>некорректно</v>
      </c>
      <c r="Q207" s="163" t="str">
        <f t="shared" si="15"/>
        <v>некорректно</v>
      </c>
      <c r="R207" s="163" t="str">
        <f t="shared" si="14"/>
        <v>некорректно</v>
      </c>
    </row>
    <row r="208" spans="1:18" x14ac:dyDescent="0.2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4"/>
      <c r="M208" s="114"/>
      <c r="N208" s="59"/>
      <c r="O208" s="10" t="str">
        <f t="shared" si="12"/>
        <v xml:space="preserve"> </v>
      </c>
      <c r="P208" s="163" t="str">
        <f t="shared" si="13"/>
        <v>некорректно</v>
      </c>
      <c r="Q208" s="163" t="str">
        <f t="shared" si="15"/>
        <v>некорректно</v>
      </c>
      <c r="R208" s="163" t="str">
        <f t="shared" si="14"/>
        <v>некорректно</v>
      </c>
    </row>
    <row r="209" spans="1:18" x14ac:dyDescent="0.2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4"/>
      <c r="M209" s="114"/>
      <c r="N209" s="59"/>
      <c r="O209" s="10" t="str">
        <f t="shared" si="12"/>
        <v xml:space="preserve"> </v>
      </c>
      <c r="P209" s="163" t="str">
        <f t="shared" si="13"/>
        <v>некорректно</v>
      </c>
      <c r="Q209" s="163" t="str">
        <f t="shared" si="15"/>
        <v>некорректно</v>
      </c>
      <c r="R209" s="163" t="str">
        <f t="shared" si="14"/>
        <v>некорректно</v>
      </c>
    </row>
    <row r="210" spans="1:18" x14ac:dyDescent="0.2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4"/>
      <c r="M210" s="114"/>
      <c r="N210" s="59"/>
      <c r="O210" s="10" t="str">
        <f t="shared" si="12"/>
        <v xml:space="preserve"> </v>
      </c>
      <c r="P210" s="163" t="str">
        <f t="shared" si="13"/>
        <v>некорректно</v>
      </c>
      <c r="Q210" s="163" t="str">
        <f t="shared" si="15"/>
        <v>некорректно</v>
      </c>
      <c r="R210" s="163" t="str">
        <f t="shared" si="14"/>
        <v>некорректно</v>
      </c>
    </row>
    <row r="211" spans="1:18" x14ac:dyDescent="0.2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4"/>
      <c r="M211" s="114"/>
      <c r="N211" s="59"/>
      <c r="O211" s="10" t="str">
        <f t="shared" si="12"/>
        <v xml:space="preserve"> </v>
      </c>
      <c r="P211" s="163" t="str">
        <f t="shared" si="13"/>
        <v>некорректно</v>
      </c>
      <c r="Q211" s="163" t="str">
        <f t="shared" si="15"/>
        <v>некорректно</v>
      </c>
      <c r="R211" s="163" t="str">
        <f t="shared" si="14"/>
        <v>некорректно</v>
      </c>
    </row>
    <row r="212" spans="1:18" x14ac:dyDescent="0.2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4"/>
      <c r="M212" s="114"/>
      <c r="N212" s="59"/>
      <c r="O212" s="10" t="str">
        <f t="shared" si="12"/>
        <v xml:space="preserve"> </v>
      </c>
      <c r="P212" s="163" t="str">
        <f t="shared" si="13"/>
        <v>некорректно</v>
      </c>
      <c r="Q212" s="163" t="str">
        <f t="shared" si="15"/>
        <v>некорректно</v>
      </c>
      <c r="R212" s="163" t="str">
        <f t="shared" si="14"/>
        <v>некорректно</v>
      </c>
    </row>
    <row r="213" spans="1:18" x14ac:dyDescent="0.2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4"/>
      <c r="M213" s="114"/>
      <c r="N213" s="59"/>
      <c r="O213" s="10" t="str">
        <f t="shared" si="12"/>
        <v xml:space="preserve"> </v>
      </c>
      <c r="P213" s="163" t="str">
        <f t="shared" si="13"/>
        <v>некорректно</v>
      </c>
      <c r="Q213" s="163" t="str">
        <f t="shared" si="15"/>
        <v>некорректно</v>
      </c>
      <c r="R213" s="163" t="str">
        <f t="shared" si="14"/>
        <v>некорректно</v>
      </c>
    </row>
    <row r="214" spans="1:18" x14ac:dyDescent="0.2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4"/>
      <c r="M214" s="114"/>
      <c r="N214" s="59"/>
      <c r="O214" s="10" t="str">
        <f t="shared" si="12"/>
        <v xml:space="preserve"> </v>
      </c>
      <c r="P214" s="163" t="str">
        <f t="shared" si="13"/>
        <v>некорректно</v>
      </c>
      <c r="Q214" s="163" t="str">
        <f t="shared" si="15"/>
        <v>некорректно</v>
      </c>
      <c r="R214" s="163" t="str">
        <f t="shared" si="14"/>
        <v>некорректно</v>
      </c>
    </row>
    <row r="215" spans="1:18" x14ac:dyDescent="0.2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4"/>
      <c r="M215" s="114"/>
      <c r="N215" s="59"/>
      <c r="O215" s="10" t="str">
        <f t="shared" si="12"/>
        <v xml:space="preserve"> </v>
      </c>
      <c r="P215" s="163" t="str">
        <f t="shared" si="13"/>
        <v>некорректно</v>
      </c>
      <c r="Q215" s="163" t="str">
        <f t="shared" si="15"/>
        <v>некорректно</v>
      </c>
      <c r="R215" s="163" t="str">
        <f t="shared" si="14"/>
        <v>некорректно</v>
      </c>
    </row>
    <row r="216" spans="1:18" x14ac:dyDescent="0.2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4"/>
      <c r="M216" s="114"/>
      <c r="N216" s="59"/>
      <c r="O216" s="10" t="str">
        <f t="shared" si="12"/>
        <v xml:space="preserve"> </v>
      </c>
      <c r="P216" s="163" t="str">
        <f t="shared" si="13"/>
        <v>некорректно</v>
      </c>
      <c r="Q216" s="163" t="str">
        <f t="shared" si="15"/>
        <v>некорректно</v>
      </c>
      <c r="R216" s="163" t="str">
        <f t="shared" si="14"/>
        <v>некорректно</v>
      </c>
    </row>
    <row r="217" spans="1:18" x14ac:dyDescent="0.2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4"/>
      <c r="M217" s="114"/>
      <c r="N217" s="59"/>
      <c r="O217" s="10" t="str">
        <f t="shared" si="12"/>
        <v xml:space="preserve"> </v>
      </c>
      <c r="P217" s="163" t="str">
        <f t="shared" si="13"/>
        <v>некорректно</v>
      </c>
      <c r="Q217" s="163" t="str">
        <f t="shared" si="15"/>
        <v>некорректно</v>
      </c>
      <c r="R217" s="163" t="str">
        <f t="shared" si="14"/>
        <v>некорректно</v>
      </c>
    </row>
    <row r="218" spans="1:18" x14ac:dyDescent="0.2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4"/>
      <c r="M218" s="114"/>
      <c r="N218" s="59"/>
      <c r="O218" s="10" t="str">
        <f t="shared" si="12"/>
        <v xml:space="preserve"> </v>
      </c>
      <c r="P218" s="163" t="str">
        <f t="shared" si="13"/>
        <v>некорректно</v>
      </c>
      <c r="Q218" s="163" t="str">
        <f t="shared" si="15"/>
        <v>некорректно</v>
      </c>
      <c r="R218" s="163" t="str">
        <f t="shared" si="14"/>
        <v>некорректно</v>
      </c>
    </row>
    <row r="219" spans="1:18" x14ac:dyDescent="0.2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4"/>
      <c r="M219" s="114"/>
      <c r="N219" s="59"/>
      <c r="O219" s="10" t="str">
        <f t="shared" si="12"/>
        <v xml:space="preserve"> </v>
      </c>
      <c r="P219" s="163" t="str">
        <f t="shared" si="13"/>
        <v>некорректно</v>
      </c>
      <c r="Q219" s="163" t="str">
        <f t="shared" si="15"/>
        <v>некорректно</v>
      </c>
      <c r="R219" s="163" t="str">
        <f t="shared" si="14"/>
        <v>некорректно</v>
      </c>
    </row>
    <row r="220" spans="1:18" x14ac:dyDescent="0.2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4"/>
      <c r="M220" s="114"/>
      <c r="N220" s="59"/>
      <c r="O220" s="10" t="str">
        <f t="shared" si="12"/>
        <v xml:space="preserve"> </v>
      </c>
      <c r="P220" s="163" t="str">
        <f t="shared" si="13"/>
        <v>некорректно</v>
      </c>
      <c r="Q220" s="163" t="str">
        <f t="shared" si="15"/>
        <v>некорректно</v>
      </c>
      <c r="R220" s="163" t="str">
        <f t="shared" si="14"/>
        <v>некорректно</v>
      </c>
    </row>
    <row r="221" spans="1:18" x14ac:dyDescent="0.2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4"/>
      <c r="M221" s="114"/>
      <c r="N221" s="59"/>
      <c r="O221" s="10" t="str">
        <f t="shared" si="12"/>
        <v xml:space="preserve"> </v>
      </c>
      <c r="P221" s="163" t="str">
        <f t="shared" si="13"/>
        <v>некорректно</v>
      </c>
      <c r="Q221" s="163" t="str">
        <f t="shared" si="15"/>
        <v>некорректно</v>
      </c>
      <c r="R221" s="163" t="str">
        <f t="shared" si="14"/>
        <v>некорректно</v>
      </c>
    </row>
    <row r="222" spans="1:18" x14ac:dyDescent="0.2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4"/>
      <c r="M222" s="114"/>
      <c r="N222" s="59"/>
      <c r="O222" s="10" t="str">
        <f t="shared" si="12"/>
        <v xml:space="preserve"> </v>
      </c>
      <c r="P222" s="163" t="str">
        <f t="shared" si="13"/>
        <v>некорректно</v>
      </c>
      <c r="Q222" s="163" t="str">
        <f t="shared" si="15"/>
        <v>некорректно</v>
      </c>
      <c r="R222" s="163" t="str">
        <f t="shared" si="14"/>
        <v>некорректно</v>
      </c>
    </row>
    <row r="223" spans="1:18" x14ac:dyDescent="0.2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4"/>
      <c r="M223" s="114"/>
      <c r="N223" s="59"/>
      <c r="O223" s="10" t="str">
        <f t="shared" si="12"/>
        <v xml:space="preserve"> </v>
      </c>
      <c r="P223" s="163" t="str">
        <f t="shared" si="13"/>
        <v>некорректно</v>
      </c>
      <c r="Q223" s="163" t="str">
        <f t="shared" si="15"/>
        <v>некорректно</v>
      </c>
      <c r="R223" s="163" t="str">
        <f t="shared" si="14"/>
        <v>некорректно</v>
      </c>
    </row>
    <row r="224" spans="1:18" x14ac:dyDescent="0.2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4"/>
      <c r="M224" s="114"/>
      <c r="N224" s="59"/>
      <c r="O224" s="10" t="str">
        <f t="shared" si="12"/>
        <v xml:space="preserve"> </v>
      </c>
      <c r="P224" s="163" t="str">
        <f t="shared" si="13"/>
        <v>некорректно</v>
      </c>
      <c r="Q224" s="163" t="str">
        <f t="shared" si="15"/>
        <v>некорректно</v>
      </c>
      <c r="R224" s="163" t="str">
        <f t="shared" si="14"/>
        <v>некорректно</v>
      </c>
    </row>
    <row r="225" spans="1:18" x14ac:dyDescent="0.2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4"/>
      <c r="M225" s="114"/>
      <c r="N225" s="59"/>
      <c r="O225" s="10" t="str">
        <f t="shared" si="12"/>
        <v xml:space="preserve"> </v>
      </c>
      <c r="P225" s="163" t="str">
        <f t="shared" si="13"/>
        <v>некорректно</v>
      </c>
      <c r="Q225" s="163" t="str">
        <f t="shared" si="15"/>
        <v>некорректно</v>
      </c>
      <c r="R225" s="163" t="str">
        <f t="shared" si="14"/>
        <v>некорректно</v>
      </c>
    </row>
    <row r="226" spans="1:18" x14ac:dyDescent="0.2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4"/>
      <c r="M226" s="114"/>
      <c r="N226" s="59"/>
      <c r="O226" s="10" t="str">
        <f t="shared" si="12"/>
        <v xml:space="preserve"> </v>
      </c>
      <c r="P226" s="163" t="str">
        <f t="shared" si="13"/>
        <v>некорректно</v>
      </c>
      <c r="Q226" s="163" t="str">
        <f t="shared" si="15"/>
        <v>некорректно</v>
      </c>
      <c r="R226" s="163" t="str">
        <f t="shared" si="14"/>
        <v>некорректно</v>
      </c>
    </row>
    <row r="227" spans="1:18" x14ac:dyDescent="0.2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4"/>
      <c r="M227" s="114"/>
      <c r="N227" s="59"/>
      <c r="O227" s="10" t="str">
        <f t="shared" si="12"/>
        <v xml:space="preserve"> </v>
      </c>
      <c r="P227" s="163" t="str">
        <f t="shared" si="13"/>
        <v>некорректно</v>
      </c>
      <c r="Q227" s="163" t="str">
        <f t="shared" si="15"/>
        <v>некорректно</v>
      </c>
      <c r="R227" s="163" t="str">
        <f t="shared" si="14"/>
        <v>некорректно</v>
      </c>
    </row>
    <row r="228" spans="1:18" x14ac:dyDescent="0.2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4"/>
      <c r="M228" s="114"/>
      <c r="N228" s="59"/>
      <c r="O228" s="10" t="str">
        <f t="shared" si="12"/>
        <v xml:space="preserve"> </v>
      </c>
      <c r="P228" s="163" t="str">
        <f t="shared" si="13"/>
        <v>некорректно</v>
      </c>
      <c r="Q228" s="163" t="str">
        <f t="shared" si="15"/>
        <v>некорректно</v>
      </c>
      <c r="R228" s="163" t="str">
        <f t="shared" si="14"/>
        <v>некорректно</v>
      </c>
    </row>
    <row r="229" spans="1:18" x14ac:dyDescent="0.2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4"/>
      <c r="M229" s="114"/>
      <c r="N229" s="59"/>
      <c r="O229" s="10" t="str">
        <f t="shared" si="12"/>
        <v xml:space="preserve"> </v>
      </c>
      <c r="P229" s="163" t="str">
        <f t="shared" si="13"/>
        <v>некорректно</v>
      </c>
      <c r="Q229" s="163" t="str">
        <f t="shared" si="15"/>
        <v>некорректно</v>
      </c>
      <c r="R229" s="163" t="str">
        <f t="shared" si="14"/>
        <v>некорректно</v>
      </c>
    </row>
    <row r="230" spans="1:18" x14ac:dyDescent="0.2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4"/>
      <c r="M230" s="114"/>
      <c r="N230" s="59"/>
      <c r="O230" s="10" t="str">
        <f t="shared" si="12"/>
        <v xml:space="preserve"> </v>
      </c>
      <c r="P230" s="163" t="str">
        <f t="shared" si="13"/>
        <v>некорректно</v>
      </c>
      <c r="Q230" s="163" t="str">
        <f t="shared" si="15"/>
        <v>некорректно</v>
      </c>
      <c r="R230" s="163" t="str">
        <f t="shared" si="14"/>
        <v>некорректно</v>
      </c>
    </row>
    <row r="231" spans="1:18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4"/>
      <c r="M231" s="114"/>
      <c r="N231" s="59"/>
      <c r="O231" s="10" t="str">
        <f t="shared" si="12"/>
        <v xml:space="preserve"> </v>
      </c>
      <c r="P231" s="163" t="str">
        <f t="shared" si="13"/>
        <v>некорректно</v>
      </c>
      <c r="Q231" s="163" t="str">
        <f t="shared" si="15"/>
        <v>некорректно</v>
      </c>
      <c r="R231" s="163" t="str">
        <f t="shared" si="14"/>
        <v>некорректно</v>
      </c>
    </row>
    <row r="232" spans="1:18" x14ac:dyDescent="0.2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4"/>
      <c r="M232" s="114"/>
      <c r="N232" s="59"/>
      <c r="O232" s="10" t="str">
        <f t="shared" si="12"/>
        <v xml:space="preserve"> </v>
      </c>
      <c r="P232" s="163" t="str">
        <f t="shared" si="13"/>
        <v>некорректно</v>
      </c>
      <c r="Q232" s="163" t="str">
        <f t="shared" si="15"/>
        <v>некорректно</v>
      </c>
      <c r="R232" s="163" t="str">
        <f t="shared" si="14"/>
        <v>некорректно</v>
      </c>
    </row>
    <row r="233" spans="1:18" x14ac:dyDescent="0.2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4"/>
      <c r="M233" s="114"/>
      <c r="N233" s="59"/>
      <c r="O233" s="10" t="str">
        <f t="shared" si="12"/>
        <v xml:space="preserve"> </v>
      </c>
      <c r="P233" s="163" t="str">
        <f t="shared" si="13"/>
        <v>некорректно</v>
      </c>
      <c r="Q233" s="163" t="str">
        <f t="shared" si="15"/>
        <v>некорректно</v>
      </c>
      <c r="R233" s="163" t="str">
        <f t="shared" si="14"/>
        <v>некорректно</v>
      </c>
    </row>
    <row r="234" spans="1:18" x14ac:dyDescent="0.2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4"/>
      <c r="M234" s="114"/>
      <c r="N234" s="59"/>
      <c r="O234" s="10" t="str">
        <f t="shared" si="12"/>
        <v xml:space="preserve"> </v>
      </c>
      <c r="P234" s="163" t="str">
        <f t="shared" si="13"/>
        <v>некорректно</v>
      </c>
      <c r="Q234" s="163" t="str">
        <f t="shared" si="15"/>
        <v>некорректно</v>
      </c>
      <c r="R234" s="163" t="str">
        <f t="shared" si="14"/>
        <v>некорректно</v>
      </c>
    </row>
    <row r="235" spans="1:18" x14ac:dyDescent="0.2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4"/>
      <c r="M235" s="114"/>
      <c r="N235" s="59"/>
      <c r="O235" s="10" t="str">
        <f t="shared" si="12"/>
        <v xml:space="preserve"> </v>
      </c>
      <c r="P235" s="163" t="str">
        <f t="shared" si="13"/>
        <v>некорректно</v>
      </c>
      <c r="Q235" s="163" t="str">
        <f t="shared" si="15"/>
        <v>некорректно</v>
      </c>
      <c r="R235" s="163" t="str">
        <f t="shared" si="14"/>
        <v>некорректно</v>
      </c>
    </row>
    <row r="236" spans="1:18" x14ac:dyDescent="0.2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4"/>
      <c r="M236" s="114"/>
      <c r="N236" s="59"/>
      <c r="O236" s="10" t="str">
        <f t="shared" si="12"/>
        <v xml:space="preserve"> </v>
      </c>
      <c r="P236" s="163" t="str">
        <f t="shared" si="13"/>
        <v>некорректно</v>
      </c>
      <c r="Q236" s="163" t="str">
        <f t="shared" si="15"/>
        <v>некорректно</v>
      </c>
      <c r="R236" s="163" t="str">
        <f t="shared" si="14"/>
        <v>некорректно</v>
      </c>
    </row>
    <row r="237" spans="1:18" x14ac:dyDescent="0.2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4"/>
      <c r="M237" s="114"/>
      <c r="N237" s="59"/>
      <c r="O237" s="10" t="str">
        <f t="shared" si="12"/>
        <v xml:space="preserve"> </v>
      </c>
      <c r="P237" s="163" t="str">
        <f t="shared" si="13"/>
        <v>некорректно</v>
      </c>
      <c r="Q237" s="163" t="str">
        <f t="shared" si="15"/>
        <v>некорректно</v>
      </c>
      <c r="R237" s="163" t="str">
        <f t="shared" si="14"/>
        <v>некорректно</v>
      </c>
    </row>
    <row r="238" spans="1:18" x14ac:dyDescent="0.2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4"/>
      <c r="M238" s="114"/>
      <c r="N238" s="59"/>
      <c r="O238" s="10" t="str">
        <f t="shared" si="12"/>
        <v xml:space="preserve"> </v>
      </c>
      <c r="P238" s="163" t="str">
        <f t="shared" si="13"/>
        <v>некорректно</v>
      </c>
      <c r="Q238" s="163" t="str">
        <f t="shared" si="15"/>
        <v>некорректно</v>
      </c>
      <c r="R238" s="163" t="str">
        <f t="shared" si="14"/>
        <v>некорректно</v>
      </c>
    </row>
    <row r="239" spans="1:18" x14ac:dyDescent="0.2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4"/>
      <c r="M239" s="114"/>
      <c r="N239" s="59"/>
      <c r="O239" s="10" t="str">
        <f t="shared" si="12"/>
        <v xml:space="preserve"> </v>
      </c>
      <c r="P239" s="163" t="str">
        <f t="shared" si="13"/>
        <v>некорректно</v>
      </c>
      <c r="Q239" s="163" t="str">
        <f t="shared" si="15"/>
        <v>некорректно</v>
      </c>
      <c r="R239" s="163" t="str">
        <f t="shared" si="14"/>
        <v>некорректно</v>
      </c>
    </row>
    <row r="240" spans="1:18" x14ac:dyDescent="0.2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4"/>
      <c r="M240" s="114"/>
      <c r="N240" s="59"/>
      <c r="O240" s="10" t="str">
        <f t="shared" si="12"/>
        <v xml:space="preserve"> </v>
      </c>
      <c r="P240" s="163" t="str">
        <f t="shared" si="13"/>
        <v>некорректно</v>
      </c>
      <c r="Q240" s="163" t="str">
        <f t="shared" si="15"/>
        <v>некорректно</v>
      </c>
      <c r="R240" s="163" t="str">
        <f t="shared" si="14"/>
        <v>некорректно</v>
      </c>
    </row>
    <row r="241" spans="1:18" x14ac:dyDescent="0.2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4"/>
      <c r="M241" s="114"/>
      <c r="N241" s="59"/>
      <c r="O241" s="10" t="str">
        <f t="shared" si="12"/>
        <v xml:space="preserve"> </v>
      </c>
      <c r="P241" s="163" t="str">
        <f t="shared" si="13"/>
        <v>некорректно</v>
      </c>
      <c r="Q241" s="163" t="str">
        <f t="shared" si="15"/>
        <v>некорректно</v>
      </c>
      <c r="R241" s="163" t="str">
        <f t="shared" si="14"/>
        <v>некорректно</v>
      </c>
    </row>
    <row r="242" spans="1:18" x14ac:dyDescent="0.2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4"/>
      <c r="M242" s="114"/>
      <c r="N242" s="59"/>
      <c r="O242" s="10" t="str">
        <f t="shared" si="12"/>
        <v xml:space="preserve"> </v>
      </c>
      <c r="P242" s="163" t="str">
        <f t="shared" si="13"/>
        <v>некорректно</v>
      </c>
      <c r="Q242" s="163" t="str">
        <f t="shared" si="15"/>
        <v>некорректно</v>
      </c>
      <c r="R242" s="163" t="str">
        <f t="shared" si="14"/>
        <v>некорректно</v>
      </c>
    </row>
    <row r="243" spans="1:18" x14ac:dyDescent="0.2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4"/>
      <c r="M243" s="114"/>
      <c r="N243" s="59"/>
      <c r="O243" s="10" t="str">
        <f t="shared" si="12"/>
        <v xml:space="preserve"> </v>
      </c>
      <c r="P243" s="163" t="str">
        <f t="shared" si="13"/>
        <v>некорректно</v>
      </c>
      <c r="Q243" s="163" t="str">
        <f t="shared" si="15"/>
        <v>некорректно</v>
      </c>
      <c r="R243" s="163" t="str">
        <f t="shared" si="14"/>
        <v>некорректно</v>
      </c>
    </row>
    <row r="244" spans="1:18" x14ac:dyDescent="0.2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4"/>
      <c r="M244" s="114"/>
      <c r="N244" s="59"/>
      <c r="O244" s="10" t="str">
        <f t="shared" si="12"/>
        <v xml:space="preserve"> </v>
      </c>
      <c r="P244" s="163" t="str">
        <f t="shared" si="13"/>
        <v>некорректно</v>
      </c>
      <c r="Q244" s="163" t="str">
        <f t="shared" si="15"/>
        <v>некорректно</v>
      </c>
      <c r="R244" s="163" t="str">
        <f t="shared" si="14"/>
        <v>некорректно</v>
      </c>
    </row>
    <row r="245" spans="1:18" x14ac:dyDescent="0.2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4"/>
      <c r="M245" s="114"/>
      <c r="N245" s="59"/>
      <c r="O245" s="10" t="str">
        <f t="shared" si="12"/>
        <v xml:space="preserve"> </v>
      </c>
      <c r="P245" s="163" t="str">
        <f t="shared" si="13"/>
        <v>некорректно</v>
      </c>
      <c r="Q245" s="163" t="str">
        <f t="shared" si="15"/>
        <v>некорректно</v>
      </c>
      <c r="R245" s="163" t="str">
        <f t="shared" si="14"/>
        <v>некорректно</v>
      </c>
    </row>
    <row r="246" spans="1:18" x14ac:dyDescent="0.2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4"/>
      <c r="M246" s="114"/>
      <c r="N246" s="59"/>
      <c r="O246" s="10" t="str">
        <f t="shared" si="12"/>
        <v xml:space="preserve"> </v>
      </c>
      <c r="P246" s="163" t="str">
        <f t="shared" si="13"/>
        <v>некорректно</v>
      </c>
      <c r="Q246" s="163" t="str">
        <f t="shared" si="15"/>
        <v>некорректно</v>
      </c>
      <c r="R246" s="163" t="str">
        <f t="shared" si="14"/>
        <v>некорректно</v>
      </c>
    </row>
    <row r="247" spans="1:18" x14ac:dyDescent="0.2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4"/>
      <c r="M247" s="114"/>
      <c r="N247" s="59"/>
      <c r="O247" s="10" t="str">
        <f t="shared" si="12"/>
        <v xml:space="preserve"> </v>
      </c>
      <c r="P247" s="163" t="str">
        <f t="shared" si="13"/>
        <v>некорректно</v>
      </c>
      <c r="Q247" s="163" t="str">
        <f t="shared" si="15"/>
        <v>некорректно</v>
      </c>
      <c r="R247" s="163" t="str">
        <f t="shared" si="14"/>
        <v>некорректно</v>
      </c>
    </row>
    <row r="248" spans="1:18" x14ac:dyDescent="0.2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4"/>
      <c r="M248" s="114"/>
      <c r="N248" s="59"/>
      <c r="O248" s="10" t="str">
        <f t="shared" si="12"/>
        <v xml:space="preserve"> </v>
      </c>
      <c r="P248" s="163" t="str">
        <f t="shared" si="13"/>
        <v>некорректно</v>
      </c>
      <c r="Q248" s="163" t="str">
        <f t="shared" si="15"/>
        <v>некорректно</v>
      </c>
      <c r="R248" s="163" t="str">
        <f t="shared" si="14"/>
        <v>некорректно</v>
      </c>
    </row>
    <row r="249" spans="1:18" x14ac:dyDescent="0.2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4"/>
      <c r="M249" s="114"/>
      <c r="N249" s="59"/>
      <c r="O249" s="10" t="str">
        <f t="shared" si="12"/>
        <v xml:space="preserve"> </v>
      </c>
      <c r="P249" s="163" t="str">
        <f t="shared" si="13"/>
        <v>некорректно</v>
      </c>
      <c r="Q249" s="163" t="str">
        <f t="shared" si="15"/>
        <v>некорректно</v>
      </c>
      <c r="R249" s="163" t="str">
        <f t="shared" si="14"/>
        <v>некорректно</v>
      </c>
    </row>
    <row r="250" spans="1:18" x14ac:dyDescent="0.2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4"/>
      <c r="M250" s="114"/>
      <c r="N250" s="59"/>
      <c r="O250" s="10" t="str">
        <f t="shared" si="12"/>
        <v xml:space="preserve"> </v>
      </c>
      <c r="P250" s="163" t="str">
        <f t="shared" si="13"/>
        <v>некорректно</v>
      </c>
      <c r="Q250" s="163" t="str">
        <f t="shared" si="15"/>
        <v>некорректно</v>
      </c>
      <c r="R250" s="163" t="str">
        <f t="shared" si="14"/>
        <v>некорректно</v>
      </c>
    </row>
    <row r="251" spans="1:18" x14ac:dyDescent="0.2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4"/>
      <c r="M251" s="114"/>
      <c r="N251" s="59"/>
      <c r="O251" s="10" t="str">
        <f t="shared" si="12"/>
        <v xml:space="preserve"> </v>
      </c>
      <c r="P251" s="163" t="str">
        <f t="shared" si="13"/>
        <v>некорректно</v>
      </c>
      <c r="Q251" s="163" t="str">
        <f t="shared" si="15"/>
        <v>некорректно</v>
      </c>
      <c r="R251" s="163" t="str">
        <f t="shared" si="14"/>
        <v>некорректно</v>
      </c>
    </row>
    <row r="252" spans="1:18" x14ac:dyDescent="0.2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4"/>
      <c r="M252" s="114"/>
      <c r="N252" s="59"/>
      <c r="O252" s="10" t="str">
        <f t="shared" si="12"/>
        <v xml:space="preserve"> </v>
      </c>
      <c r="P252" s="163" t="str">
        <f t="shared" si="13"/>
        <v>некорректно</v>
      </c>
      <c r="Q252" s="163" t="str">
        <f t="shared" si="15"/>
        <v>некорректно</v>
      </c>
      <c r="R252" s="163" t="str">
        <f t="shared" si="14"/>
        <v>некорректно</v>
      </c>
    </row>
    <row r="253" spans="1:18" x14ac:dyDescent="0.2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4"/>
      <c r="M253" s="114"/>
      <c r="N253" s="59"/>
      <c r="O253" s="10" t="str">
        <f t="shared" si="12"/>
        <v xml:space="preserve"> </v>
      </c>
      <c r="P253" s="163" t="str">
        <f t="shared" si="13"/>
        <v>некорректно</v>
      </c>
      <c r="Q253" s="163" t="str">
        <f t="shared" si="15"/>
        <v>некорректно</v>
      </c>
      <c r="R253" s="163" t="str">
        <f t="shared" si="14"/>
        <v>некорректно</v>
      </c>
    </row>
    <row r="254" spans="1:18" x14ac:dyDescent="0.2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4"/>
      <c r="M254" s="114"/>
      <c r="N254" s="59"/>
      <c r="O254" s="10" t="str">
        <f t="shared" si="12"/>
        <v xml:space="preserve"> </v>
      </c>
      <c r="P254" s="163" t="str">
        <f t="shared" si="13"/>
        <v>некорректно</v>
      </c>
      <c r="Q254" s="163" t="str">
        <f t="shared" si="15"/>
        <v>некорректно</v>
      </c>
      <c r="R254" s="163" t="str">
        <f t="shared" si="14"/>
        <v>некорректно</v>
      </c>
    </row>
    <row r="255" spans="1:18" x14ac:dyDescent="0.2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4"/>
      <c r="M255" s="114"/>
      <c r="N255" s="59"/>
      <c r="O255" s="10" t="str">
        <f t="shared" si="12"/>
        <v xml:space="preserve"> </v>
      </c>
      <c r="P255" s="163" t="str">
        <f t="shared" si="13"/>
        <v>некорректно</v>
      </c>
      <c r="Q255" s="163" t="str">
        <f t="shared" si="15"/>
        <v>некорректно</v>
      </c>
      <c r="R255" s="163" t="str">
        <f t="shared" si="14"/>
        <v>некорректно</v>
      </c>
    </row>
    <row r="256" spans="1:18" x14ac:dyDescent="0.2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4"/>
      <c r="M256" s="114"/>
      <c r="N256" s="59"/>
      <c r="O256" s="10" t="str">
        <f t="shared" si="12"/>
        <v xml:space="preserve"> </v>
      </c>
      <c r="P256" s="163" t="str">
        <f t="shared" si="13"/>
        <v>некорректно</v>
      </c>
      <c r="Q256" s="163" t="str">
        <f t="shared" si="15"/>
        <v>некорректно</v>
      </c>
      <c r="R256" s="163" t="str">
        <f t="shared" si="14"/>
        <v>некорректно</v>
      </c>
    </row>
    <row r="257" spans="1:18" x14ac:dyDescent="0.2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4"/>
      <c r="M257" s="114"/>
      <c r="N257" s="59"/>
      <c r="O257" s="10" t="str">
        <f t="shared" si="12"/>
        <v xml:space="preserve"> </v>
      </c>
      <c r="P257" s="163" t="str">
        <f t="shared" si="13"/>
        <v>некорректно</v>
      </c>
      <c r="Q257" s="163" t="str">
        <f t="shared" si="15"/>
        <v>некорректно</v>
      </c>
      <c r="R257" s="163" t="str">
        <f t="shared" si="14"/>
        <v>некорректно</v>
      </c>
    </row>
    <row r="258" spans="1:18" x14ac:dyDescent="0.2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4"/>
      <c r="M258" s="114"/>
      <c r="N258" s="59"/>
      <c r="O258" s="10" t="str">
        <f t="shared" si="12"/>
        <v xml:space="preserve"> </v>
      </c>
      <c r="P258" s="163" t="str">
        <f t="shared" si="13"/>
        <v>некорректно</v>
      </c>
      <c r="Q258" s="163" t="str">
        <f t="shared" si="15"/>
        <v>некорректно</v>
      </c>
      <c r="R258" s="163" t="str">
        <f t="shared" si="14"/>
        <v>некорректно</v>
      </c>
    </row>
    <row r="259" spans="1:18" x14ac:dyDescent="0.2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4"/>
      <c r="M259" s="114"/>
      <c r="N259" s="59"/>
      <c r="O259" s="10" t="str">
        <f t="shared" si="12"/>
        <v xml:space="preserve"> </v>
      </c>
      <c r="P259" s="163" t="str">
        <f t="shared" si="13"/>
        <v>некорректно</v>
      </c>
      <c r="Q259" s="163" t="str">
        <f t="shared" si="15"/>
        <v>некорректно</v>
      </c>
      <c r="R259" s="163" t="str">
        <f t="shared" si="14"/>
        <v>некорректно</v>
      </c>
    </row>
    <row r="260" spans="1:18" x14ac:dyDescent="0.2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4"/>
      <c r="M260" s="114"/>
      <c r="N260" s="59"/>
      <c r="O260" s="10" t="str">
        <f t="shared" ref="O260:O300" si="16">IF(AND(L260=0,M260=0,N260=0)," ", IF(OR(P260="некорректно",Q260="некорректно",R260="некорректно"),"проверить", " "))</f>
        <v xml:space="preserve"> </v>
      </c>
      <c r="P260" s="163" t="str">
        <f t="shared" ref="P260:P300" si="17">IF((AND(L260=0,M260=0,N260&gt;0)),(N260*0.7),IF((AND(L260=0,M260&gt;0,N260=0)),(M260*0.8),IF((AND(L260&gt;0,M260=0,N260=0)),L260,IF((AND(L260&gt;0,M260=0,N260&gt;0,N260&gt;L260)),L260,"некорректно"))))</f>
        <v>некорректно</v>
      </c>
      <c r="Q260" s="163" t="str">
        <f t="shared" si="15"/>
        <v>некорректно</v>
      </c>
      <c r="R260" s="163" t="str">
        <f t="shared" ref="R260:R300" si="18">IF((AND(L260=0,M260=0,N260&gt;0)),N260,IF((AND(L260=0,M260&gt;0,N260=0)),M260,IF((AND(L260&gt;0,M260=0,N260=0)),(L260*1.2),IF((AND(L260&gt;0,M260=0,N260&gt;0,N260&gt;L260)),N260,"некорректно"))))</f>
        <v>некорректно</v>
      </c>
    </row>
    <row r="261" spans="1:18" x14ac:dyDescent="0.2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4"/>
      <c r="M261" s="114"/>
      <c r="N261" s="59"/>
      <c r="O261" s="10" t="str">
        <f t="shared" si="16"/>
        <v xml:space="preserve"> </v>
      </c>
      <c r="P261" s="163" t="str">
        <f t="shared" si="17"/>
        <v>некорректно</v>
      </c>
      <c r="Q261" s="163" t="str">
        <f t="shared" ref="Q261:Q300" si="19">IF((AND(L261=0,M261=0,N261&gt;0)),N261*0.85,IF((AND(L261=0,M261&gt;0,N261=0)),M261,IF((AND(L261&gt;0,M261=0,N261=0)),(L261*1.1),IF((AND(L261&gt;0,M261=0,N261&gt;0,N261&gt;=L261*1.5)),(L261*1.5+L261)/2,IF((AND(L261&gt;0,M261=0,N261&gt;0,L261*1.5&gt;N261)),(L261+N261)/2,"некорректно")))))</f>
        <v>некорректно</v>
      </c>
      <c r="R261" s="163" t="str">
        <f t="shared" si="18"/>
        <v>некорректно</v>
      </c>
    </row>
    <row r="262" spans="1:18" x14ac:dyDescent="0.2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4"/>
      <c r="M262" s="114"/>
      <c r="N262" s="59"/>
      <c r="O262" s="10" t="str">
        <f t="shared" si="16"/>
        <v xml:space="preserve"> </v>
      </c>
      <c r="P262" s="163" t="str">
        <f t="shared" si="17"/>
        <v>некорректно</v>
      </c>
      <c r="Q262" s="163" t="str">
        <f t="shared" si="19"/>
        <v>некорректно</v>
      </c>
      <c r="R262" s="163" t="str">
        <f t="shared" si="18"/>
        <v>некорректно</v>
      </c>
    </row>
    <row r="263" spans="1:18" x14ac:dyDescent="0.2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4"/>
      <c r="M263" s="114"/>
      <c r="N263" s="59"/>
      <c r="O263" s="10" t="str">
        <f t="shared" si="16"/>
        <v xml:space="preserve"> </v>
      </c>
      <c r="P263" s="163" t="str">
        <f t="shared" si="17"/>
        <v>некорректно</v>
      </c>
      <c r="Q263" s="163" t="str">
        <f t="shared" si="19"/>
        <v>некорректно</v>
      </c>
      <c r="R263" s="163" t="str">
        <f t="shared" si="18"/>
        <v>некорректно</v>
      </c>
    </row>
    <row r="264" spans="1:18" x14ac:dyDescent="0.2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4"/>
      <c r="M264" s="114"/>
      <c r="N264" s="59"/>
      <c r="O264" s="10" t="str">
        <f t="shared" si="16"/>
        <v xml:space="preserve"> </v>
      </c>
      <c r="P264" s="163" t="str">
        <f t="shared" si="17"/>
        <v>некорректно</v>
      </c>
      <c r="Q264" s="163" t="str">
        <f t="shared" si="19"/>
        <v>некорректно</v>
      </c>
      <c r="R264" s="163" t="str">
        <f t="shared" si="18"/>
        <v>некорректно</v>
      </c>
    </row>
    <row r="265" spans="1:18" x14ac:dyDescent="0.2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4"/>
      <c r="M265" s="114"/>
      <c r="N265" s="59"/>
      <c r="O265" s="10" t="str">
        <f t="shared" si="16"/>
        <v xml:space="preserve"> </v>
      </c>
      <c r="P265" s="163" t="str">
        <f t="shared" si="17"/>
        <v>некорректно</v>
      </c>
      <c r="Q265" s="163" t="str">
        <f t="shared" si="19"/>
        <v>некорректно</v>
      </c>
      <c r="R265" s="163" t="str">
        <f t="shared" si="18"/>
        <v>некорректно</v>
      </c>
    </row>
    <row r="266" spans="1:18" x14ac:dyDescent="0.2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4"/>
      <c r="M266" s="114"/>
      <c r="N266" s="59"/>
      <c r="O266" s="10" t="str">
        <f t="shared" si="16"/>
        <v xml:space="preserve"> </v>
      </c>
      <c r="P266" s="163" t="str">
        <f t="shared" si="17"/>
        <v>некорректно</v>
      </c>
      <c r="Q266" s="163" t="str">
        <f t="shared" si="19"/>
        <v>некорректно</v>
      </c>
      <c r="R266" s="163" t="str">
        <f t="shared" si="18"/>
        <v>некорректно</v>
      </c>
    </row>
    <row r="267" spans="1:18" x14ac:dyDescent="0.2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4"/>
      <c r="M267" s="114"/>
      <c r="N267" s="59"/>
      <c r="O267" s="10" t="str">
        <f t="shared" si="16"/>
        <v xml:space="preserve"> </v>
      </c>
      <c r="P267" s="163" t="str">
        <f t="shared" si="17"/>
        <v>некорректно</v>
      </c>
      <c r="Q267" s="163" t="str">
        <f t="shared" si="19"/>
        <v>некорректно</v>
      </c>
      <c r="R267" s="163" t="str">
        <f t="shared" si="18"/>
        <v>некорректно</v>
      </c>
    </row>
    <row r="268" spans="1:18" x14ac:dyDescent="0.2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4"/>
      <c r="M268" s="114"/>
      <c r="N268" s="59"/>
      <c r="O268" s="10" t="str">
        <f t="shared" si="16"/>
        <v xml:space="preserve"> </v>
      </c>
      <c r="P268" s="163" t="str">
        <f t="shared" si="17"/>
        <v>некорректно</v>
      </c>
      <c r="Q268" s="163" t="str">
        <f t="shared" si="19"/>
        <v>некорректно</v>
      </c>
      <c r="R268" s="163" t="str">
        <f t="shared" si="18"/>
        <v>некорректно</v>
      </c>
    </row>
    <row r="269" spans="1:18" x14ac:dyDescent="0.2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4"/>
      <c r="M269" s="114"/>
      <c r="N269" s="59"/>
      <c r="O269" s="10" t="str">
        <f t="shared" si="16"/>
        <v xml:space="preserve"> </v>
      </c>
      <c r="P269" s="163" t="str">
        <f t="shared" si="17"/>
        <v>некорректно</v>
      </c>
      <c r="Q269" s="163" t="str">
        <f t="shared" si="19"/>
        <v>некорректно</v>
      </c>
      <c r="R269" s="163" t="str">
        <f t="shared" si="18"/>
        <v>некорректно</v>
      </c>
    </row>
    <row r="270" spans="1:18" x14ac:dyDescent="0.2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4"/>
      <c r="M270" s="114"/>
      <c r="N270" s="59"/>
      <c r="O270" s="10" t="str">
        <f t="shared" si="16"/>
        <v xml:space="preserve"> </v>
      </c>
      <c r="P270" s="163" t="str">
        <f t="shared" si="17"/>
        <v>некорректно</v>
      </c>
      <c r="Q270" s="163" t="str">
        <f t="shared" si="19"/>
        <v>некорректно</v>
      </c>
      <c r="R270" s="163" t="str">
        <f t="shared" si="18"/>
        <v>некорректно</v>
      </c>
    </row>
    <row r="271" spans="1:18" x14ac:dyDescent="0.2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4"/>
      <c r="M271" s="114"/>
      <c r="N271" s="59"/>
      <c r="O271" s="10" t="str">
        <f t="shared" si="16"/>
        <v xml:space="preserve"> </v>
      </c>
      <c r="P271" s="163" t="str">
        <f t="shared" si="17"/>
        <v>некорректно</v>
      </c>
      <c r="Q271" s="163" t="str">
        <f t="shared" si="19"/>
        <v>некорректно</v>
      </c>
      <c r="R271" s="163" t="str">
        <f t="shared" si="18"/>
        <v>некорректно</v>
      </c>
    </row>
    <row r="272" spans="1:18" x14ac:dyDescent="0.2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4"/>
      <c r="M272" s="114"/>
      <c r="N272" s="59"/>
      <c r="O272" s="10" t="str">
        <f t="shared" si="16"/>
        <v xml:space="preserve"> </v>
      </c>
      <c r="P272" s="163" t="str">
        <f t="shared" si="17"/>
        <v>некорректно</v>
      </c>
      <c r="Q272" s="163" t="str">
        <f t="shared" si="19"/>
        <v>некорректно</v>
      </c>
      <c r="R272" s="163" t="str">
        <f t="shared" si="18"/>
        <v>некорректно</v>
      </c>
    </row>
    <row r="273" spans="1:18" x14ac:dyDescent="0.2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4"/>
      <c r="M273" s="114"/>
      <c r="N273" s="59"/>
      <c r="O273" s="10" t="str">
        <f t="shared" si="16"/>
        <v xml:space="preserve"> </v>
      </c>
      <c r="P273" s="163" t="str">
        <f t="shared" si="17"/>
        <v>некорректно</v>
      </c>
      <c r="Q273" s="163" t="str">
        <f t="shared" si="19"/>
        <v>некорректно</v>
      </c>
      <c r="R273" s="163" t="str">
        <f t="shared" si="18"/>
        <v>некорректно</v>
      </c>
    </row>
    <row r="274" spans="1:18" x14ac:dyDescent="0.2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4"/>
      <c r="M274" s="114"/>
      <c r="N274" s="59"/>
      <c r="O274" s="10" t="str">
        <f t="shared" si="16"/>
        <v xml:space="preserve"> </v>
      </c>
      <c r="P274" s="163" t="str">
        <f t="shared" si="17"/>
        <v>некорректно</v>
      </c>
      <c r="Q274" s="163" t="str">
        <f t="shared" si="19"/>
        <v>некорректно</v>
      </c>
      <c r="R274" s="163" t="str">
        <f t="shared" si="18"/>
        <v>некорректно</v>
      </c>
    </row>
    <row r="275" spans="1:18" x14ac:dyDescent="0.2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4"/>
      <c r="M275" s="114"/>
      <c r="N275" s="59"/>
      <c r="O275" s="10" t="str">
        <f t="shared" si="16"/>
        <v xml:space="preserve"> </v>
      </c>
      <c r="P275" s="163" t="str">
        <f t="shared" si="17"/>
        <v>некорректно</v>
      </c>
      <c r="Q275" s="163" t="str">
        <f t="shared" si="19"/>
        <v>некорректно</v>
      </c>
      <c r="R275" s="163" t="str">
        <f t="shared" si="18"/>
        <v>некорректно</v>
      </c>
    </row>
    <row r="276" spans="1:18" x14ac:dyDescent="0.2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4"/>
      <c r="M276" s="114"/>
      <c r="N276" s="59"/>
      <c r="O276" s="10" t="str">
        <f t="shared" si="16"/>
        <v xml:space="preserve"> </v>
      </c>
      <c r="P276" s="163" t="str">
        <f t="shared" si="17"/>
        <v>некорректно</v>
      </c>
      <c r="Q276" s="163" t="str">
        <f t="shared" si="19"/>
        <v>некорректно</v>
      </c>
      <c r="R276" s="163" t="str">
        <f t="shared" si="18"/>
        <v>некорректно</v>
      </c>
    </row>
    <row r="277" spans="1:18" x14ac:dyDescent="0.2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4"/>
      <c r="M277" s="114"/>
      <c r="N277" s="59"/>
      <c r="O277" s="10" t="str">
        <f t="shared" si="16"/>
        <v xml:space="preserve"> </v>
      </c>
      <c r="P277" s="163" t="str">
        <f t="shared" si="17"/>
        <v>некорректно</v>
      </c>
      <c r="Q277" s="163" t="str">
        <f t="shared" si="19"/>
        <v>некорректно</v>
      </c>
      <c r="R277" s="163" t="str">
        <f t="shared" si="18"/>
        <v>некорректно</v>
      </c>
    </row>
    <row r="278" spans="1:18" x14ac:dyDescent="0.2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4"/>
      <c r="M278" s="114"/>
      <c r="N278" s="59"/>
      <c r="O278" s="10" t="str">
        <f t="shared" si="16"/>
        <v xml:space="preserve"> </v>
      </c>
      <c r="P278" s="163" t="str">
        <f t="shared" si="17"/>
        <v>некорректно</v>
      </c>
      <c r="Q278" s="163" t="str">
        <f t="shared" si="19"/>
        <v>некорректно</v>
      </c>
      <c r="R278" s="163" t="str">
        <f t="shared" si="18"/>
        <v>некорректно</v>
      </c>
    </row>
    <row r="279" spans="1:18" x14ac:dyDescent="0.2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4"/>
      <c r="M279" s="114"/>
      <c r="N279" s="59"/>
      <c r="O279" s="10" t="str">
        <f t="shared" si="16"/>
        <v xml:space="preserve"> </v>
      </c>
      <c r="P279" s="163" t="str">
        <f t="shared" si="17"/>
        <v>некорректно</v>
      </c>
      <c r="Q279" s="163" t="str">
        <f t="shared" si="19"/>
        <v>некорректно</v>
      </c>
      <c r="R279" s="163" t="str">
        <f t="shared" si="18"/>
        <v>некорректно</v>
      </c>
    </row>
    <row r="280" spans="1:18" x14ac:dyDescent="0.2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4"/>
      <c r="M280" s="114"/>
      <c r="N280" s="59"/>
      <c r="O280" s="10" t="str">
        <f t="shared" si="16"/>
        <v xml:space="preserve"> </v>
      </c>
      <c r="P280" s="163" t="str">
        <f t="shared" si="17"/>
        <v>некорректно</v>
      </c>
      <c r="Q280" s="163" t="str">
        <f t="shared" si="19"/>
        <v>некорректно</v>
      </c>
      <c r="R280" s="163" t="str">
        <f t="shared" si="18"/>
        <v>некорректно</v>
      </c>
    </row>
    <row r="281" spans="1:18" x14ac:dyDescent="0.2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4"/>
      <c r="M281" s="114"/>
      <c r="N281" s="59"/>
      <c r="O281" s="10" t="str">
        <f t="shared" si="16"/>
        <v xml:space="preserve"> </v>
      </c>
      <c r="P281" s="163" t="str">
        <f t="shared" si="17"/>
        <v>некорректно</v>
      </c>
      <c r="Q281" s="163" t="str">
        <f t="shared" si="19"/>
        <v>некорректно</v>
      </c>
      <c r="R281" s="163" t="str">
        <f t="shared" si="18"/>
        <v>некорректно</v>
      </c>
    </row>
    <row r="282" spans="1:18" x14ac:dyDescent="0.2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4"/>
      <c r="M282" s="114"/>
      <c r="N282" s="59"/>
      <c r="O282" s="10" t="str">
        <f t="shared" si="16"/>
        <v xml:space="preserve"> </v>
      </c>
      <c r="P282" s="163" t="str">
        <f t="shared" si="17"/>
        <v>некорректно</v>
      </c>
      <c r="Q282" s="163" t="str">
        <f t="shared" si="19"/>
        <v>некорректно</v>
      </c>
      <c r="R282" s="163" t="str">
        <f t="shared" si="18"/>
        <v>некорректно</v>
      </c>
    </row>
    <row r="283" spans="1:18" x14ac:dyDescent="0.2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4"/>
      <c r="M283" s="114"/>
      <c r="N283" s="59"/>
      <c r="O283" s="10" t="str">
        <f t="shared" si="16"/>
        <v xml:space="preserve"> </v>
      </c>
      <c r="P283" s="163" t="str">
        <f t="shared" si="17"/>
        <v>некорректно</v>
      </c>
      <c r="Q283" s="163" t="str">
        <f t="shared" si="19"/>
        <v>некорректно</v>
      </c>
      <c r="R283" s="163" t="str">
        <f t="shared" si="18"/>
        <v>некорректно</v>
      </c>
    </row>
    <row r="284" spans="1:18" x14ac:dyDescent="0.2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4"/>
      <c r="M284" s="114"/>
      <c r="N284" s="59"/>
      <c r="O284" s="10" t="str">
        <f t="shared" si="16"/>
        <v xml:space="preserve"> </v>
      </c>
      <c r="P284" s="163" t="str">
        <f t="shared" si="17"/>
        <v>некорректно</v>
      </c>
      <c r="Q284" s="163" t="str">
        <f t="shared" si="19"/>
        <v>некорректно</v>
      </c>
      <c r="R284" s="163" t="str">
        <f t="shared" si="18"/>
        <v>некорректно</v>
      </c>
    </row>
    <row r="285" spans="1:18" x14ac:dyDescent="0.2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4"/>
      <c r="M285" s="114"/>
      <c r="N285" s="59"/>
      <c r="O285" s="10" t="str">
        <f t="shared" si="16"/>
        <v xml:space="preserve"> </v>
      </c>
      <c r="P285" s="163" t="str">
        <f t="shared" si="17"/>
        <v>некорректно</v>
      </c>
      <c r="Q285" s="163" t="str">
        <f t="shared" si="19"/>
        <v>некорректно</v>
      </c>
      <c r="R285" s="163" t="str">
        <f t="shared" si="18"/>
        <v>некорректно</v>
      </c>
    </row>
    <row r="286" spans="1:18" x14ac:dyDescent="0.2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4"/>
      <c r="M286" s="114"/>
      <c r="N286" s="59"/>
      <c r="O286" s="10" t="str">
        <f t="shared" si="16"/>
        <v xml:space="preserve"> </v>
      </c>
      <c r="P286" s="163" t="str">
        <f t="shared" si="17"/>
        <v>некорректно</v>
      </c>
      <c r="Q286" s="163" t="str">
        <f t="shared" si="19"/>
        <v>некорректно</v>
      </c>
      <c r="R286" s="163" t="str">
        <f t="shared" si="18"/>
        <v>некорректно</v>
      </c>
    </row>
    <row r="287" spans="1:18" x14ac:dyDescent="0.2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4"/>
      <c r="M287" s="114"/>
      <c r="N287" s="59"/>
      <c r="O287" s="10" t="str">
        <f t="shared" si="16"/>
        <v xml:space="preserve"> </v>
      </c>
      <c r="P287" s="163" t="str">
        <f t="shared" si="17"/>
        <v>некорректно</v>
      </c>
      <c r="Q287" s="163" t="str">
        <f t="shared" si="19"/>
        <v>некорректно</v>
      </c>
      <c r="R287" s="163" t="str">
        <f t="shared" si="18"/>
        <v>некорректно</v>
      </c>
    </row>
    <row r="288" spans="1:18" x14ac:dyDescent="0.2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4"/>
      <c r="M288" s="114"/>
      <c r="N288" s="59"/>
      <c r="O288" s="10" t="str">
        <f t="shared" si="16"/>
        <v xml:space="preserve"> </v>
      </c>
      <c r="P288" s="163" t="str">
        <f t="shared" si="17"/>
        <v>некорректно</v>
      </c>
      <c r="Q288" s="163" t="str">
        <f t="shared" si="19"/>
        <v>некорректно</v>
      </c>
      <c r="R288" s="163" t="str">
        <f t="shared" si="18"/>
        <v>некорректно</v>
      </c>
    </row>
    <row r="289" spans="1:18" x14ac:dyDescent="0.2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4"/>
      <c r="M289" s="114"/>
      <c r="N289" s="59"/>
      <c r="O289" s="10" t="str">
        <f t="shared" si="16"/>
        <v xml:space="preserve"> </v>
      </c>
      <c r="P289" s="163" t="str">
        <f t="shared" si="17"/>
        <v>некорректно</v>
      </c>
      <c r="Q289" s="163" t="str">
        <f t="shared" si="19"/>
        <v>некорректно</v>
      </c>
      <c r="R289" s="163" t="str">
        <f t="shared" si="18"/>
        <v>некорректно</v>
      </c>
    </row>
    <row r="290" spans="1:18" x14ac:dyDescent="0.2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4"/>
      <c r="M290" s="114"/>
      <c r="N290" s="59"/>
      <c r="O290" s="10" t="str">
        <f t="shared" si="16"/>
        <v xml:space="preserve"> </v>
      </c>
      <c r="P290" s="163" t="str">
        <f t="shared" si="17"/>
        <v>некорректно</v>
      </c>
      <c r="Q290" s="163" t="str">
        <f t="shared" si="19"/>
        <v>некорректно</v>
      </c>
      <c r="R290" s="163" t="str">
        <f t="shared" si="18"/>
        <v>некорректно</v>
      </c>
    </row>
    <row r="291" spans="1:18" x14ac:dyDescent="0.2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4"/>
      <c r="M291" s="114"/>
      <c r="N291" s="59"/>
      <c r="O291" s="10" t="str">
        <f t="shared" si="16"/>
        <v xml:space="preserve"> </v>
      </c>
      <c r="P291" s="163" t="str">
        <f t="shared" si="17"/>
        <v>некорректно</v>
      </c>
      <c r="Q291" s="163" t="str">
        <f t="shared" si="19"/>
        <v>некорректно</v>
      </c>
      <c r="R291" s="163" t="str">
        <f t="shared" si="18"/>
        <v>некорректно</v>
      </c>
    </row>
    <row r="292" spans="1:18" x14ac:dyDescent="0.2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4"/>
      <c r="M292" s="114"/>
      <c r="N292" s="59"/>
      <c r="O292" s="10" t="str">
        <f t="shared" si="16"/>
        <v xml:space="preserve"> </v>
      </c>
      <c r="P292" s="163" t="str">
        <f t="shared" si="17"/>
        <v>некорректно</v>
      </c>
      <c r="Q292" s="163" t="str">
        <f t="shared" si="19"/>
        <v>некорректно</v>
      </c>
      <c r="R292" s="163" t="str">
        <f t="shared" si="18"/>
        <v>некорректно</v>
      </c>
    </row>
    <row r="293" spans="1:18" x14ac:dyDescent="0.2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4"/>
      <c r="M293" s="114"/>
      <c r="N293" s="59"/>
      <c r="O293" s="10" t="str">
        <f t="shared" si="16"/>
        <v xml:space="preserve"> </v>
      </c>
      <c r="P293" s="163" t="str">
        <f t="shared" si="17"/>
        <v>некорректно</v>
      </c>
      <c r="Q293" s="163" t="str">
        <f t="shared" si="19"/>
        <v>некорректно</v>
      </c>
      <c r="R293" s="163" t="str">
        <f t="shared" si="18"/>
        <v>некорректно</v>
      </c>
    </row>
    <row r="294" spans="1:18" x14ac:dyDescent="0.2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4"/>
      <c r="M294" s="114"/>
      <c r="N294" s="59"/>
      <c r="O294" s="10" t="str">
        <f t="shared" si="16"/>
        <v xml:space="preserve"> </v>
      </c>
      <c r="P294" s="163" t="str">
        <f t="shared" si="17"/>
        <v>некорректно</v>
      </c>
      <c r="Q294" s="163" t="str">
        <f t="shared" si="19"/>
        <v>некорректно</v>
      </c>
      <c r="R294" s="163" t="str">
        <f t="shared" si="18"/>
        <v>некорректно</v>
      </c>
    </row>
    <row r="295" spans="1:18" x14ac:dyDescent="0.2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4"/>
      <c r="M295" s="114"/>
      <c r="N295" s="59"/>
      <c r="O295" s="10" t="str">
        <f t="shared" si="16"/>
        <v xml:space="preserve"> </v>
      </c>
      <c r="P295" s="163" t="str">
        <f t="shared" si="17"/>
        <v>некорректно</v>
      </c>
      <c r="Q295" s="163" t="str">
        <f t="shared" si="19"/>
        <v>некорректно</v>
      </c>
      <c r="R295" s="163" t="str">
        <f t="shared" si="18"/>
        <v>некорректно</v>
      </c>
    </row>
    <row r="296" spans="1:18" x14ac:dyDescent="0.2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4"/>
      <c r="M296" s="114"/>
      <c r="N296" s="59"/>
      <c r="O296" s="10" t="str">
        <f t="shared" si="16"/>
        <v xml:space="preserve"> </v>
      </c>
      <c r="P296" s="163" t="str">
        <f t="shared" si="17"/>
        <v>некорректно</v>
      </c>
      <c r="Q296" s="163" t="str">
        <f t="shared" si="19"/>
        <v>некорректно</v>
      </c>
      <c r="R296" s="163" t="str">
        <f t="shared" si="18"/>
        <v>некорректно</v>
      </c>
    </row>
    <row r="297" spans="1:18" x14ac:dyDescent="0.2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4"/>
      <c r="M297" s="114"/>
      <c r="N297" s="59"/>
      <c r="O297" s="10" t="str">
        <f t="shared" si="16"/>
        <v xml:space="preserve"> </v>
      </c>
      <c r="P297" s="163" t="str">
        <f t="shared" si="17"/>
        <v>некорректно</v>
      </c>
      <c r="Q297" s="163" t="str">
        <f t="shared" si="19"/>
        <v>некорректно</v>
      </c>
      <c r="R297" s="163" t="str">
        <f t="shared" si="18"/>
        <v>некорректно</v>
      </c>
    </row>
    <row r="298" spans="1:18" x14ac:dyDescent="0.2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4"/>
      <c r="M298" s="114"/>
      <c r="N298" s="59"/>
      <c r="O298" s="10" t="str">
        <f t="shared" si="16"/>
        <v xml:space="preserve"> </v>
      </c>
      <c r="P298" s="163" t="str">
        <f t="shared" si="17"/>
        <v>некорректно</v>
      </c>
      <c r="Q298" s="163" t="str">
        <f t="shared" si="19"/>
        <v>некорректно</v>
      </c>
      <c r="R298" s="163" t="str">
        <f t="shared" si="18"/>
        <v>некорректно</v>
      </c>
    </row>
    <row r="299" spans="1:18" x14ac:dyDescent="0.2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4"/>
      <c r="M299" s="114"/>
      <c r="N299" s="59"/>
      <c r="O299" s="10" t="str">
        <f t="shared" si="16"/>
        <v xml:space="preserve"> </v>
      </c>
      <c r="P299" s="163" t="str">
        <f t="shared" si="17"/>
        <v>некорректно</v>
      </c>
      <c r="Q299" s="163" t="str">
        <f t="shared" si="19"/>
        <v>некорректно</v>
      </c>
      <c r="R299" s="163" t="str">
        <f t="shared" si="18"/>
        <v>некорректно</v>
      </c>
    </row>
    <row r="300" spans="1:18" x14ac:dyDescent="0.2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4"/>
      <c r="M300" s="114"/>
      <c r="N300" s="59"/>
      <c r="O300" s="10" t="str">
        <f t="shared" si="16"/>
        <v xml:space="preserve"> </v>
      </c>
      <c r="P300" s="163" t="str">
        <f t="shared" si="17"/>
        <v>некорректно</v>
      </c>
      <c r="Q300" s="163" t="str">
        <f t="shared" si="19"/>
        <v>некорректно</v>
      </c>
      <c r="R300" s="163" t="str">
        <f t="shared" si="18"/>
        <v>некорректно</v>
      </c>
    </row>
  </sheetData>
  <sheetProtection password="DC1B" sheet="1" objects="1" scenarios="1" formatCells="0" formatColumns="0" formatRows="0" selectLockedCells="1" autoFilter="0"/>
  <autoFilter ref="A3:O300"/>
  <customSheetViews>
    <customSheetView guid="{28593A87-E4D4-4385-83FD-6149FFC149DA}" showAutoFilter="1" hiddenColumns="1" topLeftCell="D1">
      <pane ySplit="3" topLeftCell="A4" activePane="bottomLeft" state="frozen"/>
      <selection pane="bottomLeft" activeCell="I4" sqref="I4"/>
      <pageMargins left="0.75" right="0.75" top="1" bottom="1" header="0.5" footer="0.5"/>
      <pageSetup paperSize="9" orientation="portrait" horizontalDpi="300" verticalDpi="300" r:id="rId1"/>
      <headerFooter alignWithMargins="0"/>
      <autoFilter ref="A3:R300"/>
    </customSheetView>
  </customSheetViews>
  <mergeCells count="5">
    <mergeCell ref="L1:N1"/>
    <mergeCell ref="A1:B1"/>
    <mergeCell ref="C1:D1"/>
    <mergeCell ref="F1:G1"/>
    <mergeCell ref="I1:J1"/>
  </mergeCells>
  <phoneticPr fontId="0" type="noConversion"/>
  <conditionalFormatting sqref="P4:R300">
    <cfRule type="containsText" dxfId="43" priority="40" stopIfTrue="1" operator="containsText" text="некорректно">
      <formula>NOT(ISERROR(SEARCH("некорректно",P4)))</formula>
    </cfRule>
    <cfRule type="containsText" priority="41" operator="containsText" text="&quot;некорректно&quot;">
      <formula>NOT(ISERROR(SEARCH("""некорректно""",P4)))</formula>
    </cfRule>
  </conditionalFormatting>
  <conditionalFormatting sqref="L1:N1">
    <cfRule type="containsText" dxfId="42" priority="37" stopIfTrue="1" operator="containsText" text="Минимальное ">
      <formula>NOT(ISERROR(SEARCH("Минимальное ",L1)))</formula>
    </cfRule>
    <cfRule type="containsText" dxfId="41" priority="39" operator="containsText" text="Недостаточно данных для расчета">
      <formula>NOT(ISERROR(SEARCH("Недостаточно данных для расчета",L1)))</formula>
    </cfRule>
  </conditionalFormatting>
  <conditionalFormatting sqref="L3">
    <cfRule type="containsText" dxfId="40" priority="33" operator="containsText" text="ПРОВЕРИТЬ">
      <formula>NOT(ISERROR(SEARCH("ПРОВЕРИТЬ",L3)))</formula>
    </cfRule>
    <cfRule type="containsText" dxfId="39" priority="34" operator="containsText" text="ПРОВЕРИТЬ">
      <formula>NOT(ISERROR(SEARCH("ПРОВЕРИТЬ",L3)))</formula>
    </cfRule>
  </conditionalFormatting>
  <conditionalFormatting sqref="M3">
    <cfRule type="containsText" dxfId="38" priority="31" operator="containsText" text="ПРОВЕРИТЬ">
      <formula>NOT(ISERROR(SEARCH("ПРОВЕРИТЬ",M3)))</formula>
    </cfRule>
    <cfRule type="containsText" dxfId="37" priority="32" operator="containsText" text="ПРОВЕРИТЬ">
      <formula>NOT(ISERROR(SEARCH("ПРОВЕРИТЬ",M3)))</formula>
    </cfRule>
  </conditionalFormatting>
  <conditionalFormatting sqref="N3">
    <cfRule type="containsText" dxfId="36" priority="29" operator="containsText" text="ПРОВЕРИТЬ">
      <formula>NOT(ISERROR(SEARCH("ПРОВЕРИТЬ",N3)))</formula>
    </cfRule>
    <cfRule type="containsText" dxfId="35" priority="30" operator="containsText" text="ПРОВЕРИТЬ">
      <formula>NOT(ISERROR(SEARCH("ПРОВЕРИТЬ",N3)))</formula>
    </cfRule>
  </conditionalFormatting>
  <conditionalFormatting sqref="O4:O300">
    <cfRule type="containsText" dxfId="34" priority="27" operator="containsText" text="проверить">
      <formula>NOT(ISERROR(SEARCH("проверить",O4)))</formula>
    </cfRule>
  </conditionalFormatting>
  <conditionalFormatting sqref="K1">
    <cfRule type="containsText" dxfId="33" priority="26" stopIfTrue="1" operator="containsText" text=" ">
      <formula>NOT(ISERROR(SEARCH(" ",K1)))</formula>
    </cfRule>
  </conditionalFormatting>
  <conditionalFormatting sqref="L2">
    <cfRule type="containsText" dxfId="32" priority="7" operator="containsText" text="ПРОВЕРИТЬ">
      <formula>NOT(ISERROR(SEARCH("ПРОВЕРИТЬ",L2)))</formula>
    </cfRule>
    <cfRule type="containsText" dxfId="31" priority="8" operator="containsText" text="ПРОВЕРИТЬ">
      <formula>NOT(ISERROR(SEARCH("ПРОВЕРИТЬ",L2)))</formula>
    </cfRule>
  </conditionalFormatting>
  <conditionalFormatting sqref="M2">
    <cfRule type="containsText" dxfId="30" priority="5" operator="containsText" text="ПРОВЕРИТЬ">
      <formula>NOT(ISERROR(SEARCH("ПРОВЕРИТЬ",M2)))</formula>
    </cfRule>
    <cfRule type="containsText" dxfId="29" priority="6" operator="containsText" text="ПРОВЕРИТЬ">
      <formula>NOT(ISERROR(SEARCH("ПРОВЕРИТЬ",M2)))</formula>
    </cfRule>
  </conditionalFormatting>
  <conditionalFormatting sqref="N2">
    <cfRule type="containsText" dxfId="28" priority="3" operator="containsText" text="ПРОВЕРИТЬ">
      <formula>NOT(ISERROR(SEARCH("ПРОВЕРИТЬ",N2)))</formula>
    </cfRule>
    <cfRule type="containsText" dxfId="27" priority="4" operator="containsText" text="ПРОВЕРИТЬ">
      <formula>NOT(ISERROR(SEARCH("ПРОВЕРИТЬ",N2)))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AH599"/>
  <sheetViews>
    <sheetView workbookViewId="0">
      <selection activeCell="C9" sqref="C9"/>
    </sheetView>
  </sheetViews>
  <sheetFormatPr defaultColWidth="9.140625" defaultRowHeight="15.75" x14ac:dyDescent="0.25"/>
  <cols>
    <col min="1" max="1" width="13.85546875" style="13" customWidth="1"/>
    <col min="2" max="2" width="13.7109375" style="13" customWidth="1"/>
    <col min="3" max="3" width="14.85546875" style="13" customWidth="1"/>
    <col min="4" max="4" width="19.140625" style="13" customWidth="1"/>
    <col min="5" max="7" width="9.140625" style="13" customWidth="1"/>
    <col min="8" max="8" width="11.7109375" style="13" customWidth="1"/>
    <col min="9" max="9" width="49.5703125" style="13" customWidth="1"/>
    <col min="10" max="10" width="16.7109375" style="14" customWidth="1"/>
    <col min="11" max="11" width="13.140625" style="13" customWidth="1"/>
    <col min="12" max="12" width="12.7109375" style="13" customWidth="1"/>
    <col min="13" max="13" width="10.7109375" style="13" customWidth="1"/>
    <col min="14" max="14" width="15.5703125" style="13" customWidth="1"/>
    <col min="15" max="15" width="9.85546875" style="13" customWidth="1"/>
    <col min="16" max="16" width="6.85546875" style="13" customWidth="1"/>
    <col min="17" max="17" width="1.5703125" style="13" customWidth="1"/>
    <col min="18" max="18" width="9" style="13" customWidth="1"/>
    <col min="19" max="19" width="13.42578125" style="13" customWidth="1"/>
    <col min="20" max="20" width="10.42578125" style="13" customWidth="1"/>
    <col min="21" max="21" width="8.85546875" style="13" customWidth="1"/>
    <col min="22" max="22" width="13.140625" style="13" customWidth="1"/>
    <col min="23" max="23" width="14.140625" style="13" customWidth="1"/>
    <col min="24" max="24" width="11.28515625" style="13" customWidth="1"/>
    <col min="25" max="25" width="12.140625" style="13" customWidth="1"/>
    <col min="26" max="26" width="11.28515625" style="13" customWidth="1"/>
    <col min="27" max="27" width="13.28515625" style="13" customWidth="1"/>
    <col min="28" max="30" width="16" style="13" customWidth="1"/>
    <col min="31" max="31" width="9.140625" style="13" customWidth="1"/>
    <col min="32" max="34" width="13.140625" style="13" customWidth="1"/>
    <col min="35" max="58" width="9.140625" style="13" customWidth="1"/>
    <col min="59" max="16384" width="9.140625" style="13"/>
  </cols>
  <sheetData>
    <row r="1" spans="1:34" ht="16.5" thickBot="1" x14ac:dyDescent="0.3">
      <c r="A1" s="18"/>
      <c r="B1" s="19"/>
      <c r="C1" s="19"/>
      <c r="D1" s="19"/>
      <c r="Q1" s="129" t="s">
        <v>149</v>
      </c>
      <c r="R1" s="132"/>
      <c r="S1" s="133"/>
      <c r="T1" s="140"/>
      <c r="U1" s="141"/>
      <c r="V1" s="134" t="s">
        <v>150</v>
      </c>
      <c r="W1" s="15"/>
      <c r="X1" s="15"/>
    </row>
    <row r="2" spans="1:34" ht="16.5" thickBot="1" x14ac:dyDescent="0.3">
      <c r="A2" s="18"/>
      <c r="B2" s="19"/>
      <c r="C2" s="19"/>
      <c r="D2" s="19"/>
      <c r="H2" s="60" t="s">
        <v>131</v>
      </c>
      <c r="I2" s="13" t="s">
        <v>130</v>
      </c>
      <c r="J2" s="121">
        <v>37400</v>
      </c>
      <c r="K2" s="13" t="e">
        <f>IF(N2&lt;0,"меньше оптимального на",IF(N2=0,"равен оптимальному",IF(N2&gt;0,"больше оптимального на")))</f>
        <v>#REF!</v>
      </c>
      <c r="N2" s="146" t="e">
        <f>-(J8-J2)/J2</f>
        <v>#REF!</v>
      </c>
      <c r="O2" s="81">
        <f ca="1">TODAY()</f>
        <v>44656</v>
      </c>
      <c r="Q2" s="123"/>
      <c r="R2" s="76"/>
      <c r="S2" s="76"/>
      <c r="T2" s="56"/>
      <c r="U2" s="76"/>
      <c r="V2" s="76"/>
      <c r="W2" s="71"/>
      <c r="X2" s="71"/>
      <c r="Y2" s="176">
        <f>'Ввод данных'!L2</f>
        <v>0</v>
      </c>
      <c r="Z2" s="176"/>
      <c r="AA2" s="177"/>
      <c r="AB2" s="12">
        <f>'Ввод данных'!P2</f>
        <v>0</v>
      </c>
      <c r="AC2" s="12">
        <f>'Ввод данных'!Q2</f>
        <v>0</v>
      </c>
      <c r="AD2" s="12">
        <f>'Ввод данных'!R2</f>
        <v>0</v>
      </c>
      <c r="AE2" s="20"/>
      <c r="AF2" s="12">
        <f t="shared" ref="AF2:AH3" si="0">AB2</f>
        <v>0</v>
      </c>
      <c r="AG2" s="12">
        <f t="shared" si="0"/>
        <v>0</v>
      </c>
      <c r="AH2" s="12">
        <f t="shared" si="0"/>
        <v>0</v>
      </c>
    </row>
    <row r="3" spans="1:34" ht="16.5" thickBot="1" x14ac:dyDescent="0.3">
      <c r="A3" s="18"/>
      <c r="B3" s="19"/>
      <c r="C3" s="19"/>
      <c r="D3" s="19"/>
      <c r="H3" s="61">
        <f>COUNT('Ввод данных'!Q4:Q300)</f>
        <v>34</v>
      </c>
      <c r="I3" s="13" t="s">
        <v>135</v>
      </c>
      <c r="J3" s="139">
        <v>41065</v>
      </c>
      <c r="K3" s="9">
        <f ca="1">DATEDIF(J3,O2,"m")</f>
        <v>118</v>
      </c>
      <c r="L3" s="123" t="s">
        <v>148</v>
      </c>
      <c r="Q3" s="129" t="s">
        <v>151</v>
      </c>
      <c r="R3" s="130"/>
      <c r="S3" s="131"/>
      <c r="T3" s="126">
        <v>0.05</v>
      </c>
      <c r="U3" s="77"/>
      <c r="V3" s="77"/>
      <c r="W3" s="120"/>
      <c r="X3" s="15"/>
      <c r="Y3" s="69" t="str">
        <f>'Ввод данных'!L3</f>
        <v>ОТ</v>
      </c>
      <c r="Z3" s="7" t="str">
        <f>'Ввод данных'!M3</f>
        <v>СРЕДНЕЕ</v>
      </c>
      <c r="AA3" s="7" t="str">
        <f>'Ввод данных'!N3</f>
        <v>ДО</v>
      </c>
      <c r="AB3" s="12">
        <f>'Ввод данных'!P3</f>
        <v>0</v>
      </c>
      <c r="AC3" s="12">
        <f>'Ввод данных'!Q3</f>
        <v>0</v>
      </c>
      <c r="AD3" s="12">
        <f>'Ввод данных'!R3</f>
        <v>0</v>
      </c>
      <c r="AE3" s="20"/>
      <c r="AF3" s="12">
        <f t="shared" si="0"/>
        <v>0</v>
      </c>
      <c r="AG3" s="12">
        <f t="shared" si="0"/>
        <v>0</v>
      </c>
      <c r="AH3" s="12">
        <f t="shared" si="0"/>
        <v>0</v>
      </c>
    </row>
    <row r="4" spans="1:34" ht="16.5" hidden="1" thickBot="1" x14ac:dyDescent="0.3">
      <c r="A4" s="21"/>
      <c r="B4" s="22" t="s">
        <v>3</v>
      </c>
      <c r="C4" s="22" t="s">
        <v>4</v>
      </c>
      <c r="D4" s="23" t="s">
        <v>5</v>
      </c>
      <c r="H4" s="15"/>
      <c r="I4" s="82" t="str">
        <f>IF(AND(C8-C9&gt;=0,(C8-C9)/C8*100&lt;20),"Большинство компаний платят больше",IF(AND(C8-C9&lt;0,(C9-C8)/C8*100&lt;=20),"Большинство компаний платят меньше","ПРОВЕРЬТЕ ДАННЫЕ"))</f>
        <v>Большинство компаний платят меньше</v>
      </c>
      <c r="J4" s="83" t="e">
        <f>IF(I4="проверьте данные"," ",IF(L17=" ",C9,IF(L17&gt;0,L17*C9,IF(I4="проверьте данные"," "))))</f>
        <v>#REF!</v>
      </c>
      <c r="Q4" s="29"/>
      <c r="R4" s="78"/>
      <c r="S4" s="80" t="e">
        <f>IF(AND(J2&lt;J7,T3=0),J7,IF(AND(J2&lt;J7,T3=0.05),J7+S13*5,IF(AND(J2&lt;=J7,T3=0.15),J7+S13*10,IF(AND(J2&lt;=J7,T3&gt;=0.2),J7+S13*10,IF(AND(J2&lt;J7,T3=0.1),J7+S13*T3/2*100,IF(AND((J8-J2)/J2&lt;0.05,0&lt;=(J8-J2)/J2,J2&gt;J7,T3&gt;=0)," ",IF(AND((J8-J2)/J2&lt;0.15,0.05&lt;=(J8-J2)/J2,J2&gt;J7,T3&gt;=0),J8,IF(AND((J8-J2)/J2&lt;0.2,0.15&lt;=(J8-J2)/J2,J2&gt;J7,T3&gt;=0),J8-J2*0.05,IF(AND((J8-J2)/J2&lt;0.25,0.2&lt;=(J8-J2)/J2,J2&gt;J7,T3&gt;=0),J8-J2*0.1,IF(AND((J8-J2)/J2&lt;0.4,0.25&lt;=(J8-J2)/J2,J2&gt;J7,T3&gt;=0),J8-J2*0.15,IF(AND((J8-J2)/J2&lt;2,0.4&lt;=(J8-J2)/J2,J2&gt;J7,T3&gt;=0),J8-J2*0.2," ")))))))))))</f>
        <v>#REF!</v>
      </c>
      <c r="T4" s="138" t="e">
        <f>IF(T1=0,$J$7+$S$13*T3*100,($J$7+$S$13*T3*100)*(1+T1))</f>
        <v>#REF!</v>
      </c>
      <c r="U4" s="80" t="e">
        <f>IF(AND(J2&lt;J7,T3=0),J7,IF(AND(J2&lt;J7,T3=0.075),J7+S13*7.5,IF(AND(J2&lt;=J7,T3=0.225),J7+S13*15,IF(AND(J2&lt;=J7,T3&gt;=0.3),J7+S13*15,IF(AND(J2&lt;J7,T3=0.15),J7+S13*T3/2*100,IF(AND((J8-J2)/J2&lt;0.075,0&lt;=(J8-J2)/J2,J2&gt;J7,T3&gt;=0)," ",IF(AND((J8-J2)/J2&lt;0.225,0.075&lt;=(J8-J2)/J2,J2&gt;J7,T3&gt;=0),J8,IF(AND((J8-J2)/J2&lt;0.3,0.225&lt;=(J8-J2)/J2,J2&gt;J7,T3&gt;=0),J8-J2*0.075,IF(AND((J8-J2)/J2&lt;0.375,0.3&lt;=(J8-J2)/J2,J2&gt;J7,T3&gt;=0),J8-J2*0.15,IF(AND((J8-J2)/J2&lt;0.6,0.375&lt;=(J8-J2)/J2,J2&gt;J7,T3&gt;=0),J8-J2*0.225,IF(AND((J8-J2)/J2&lt;0.3,0.6&lt;=(J8-J2)/J2,J2&gt;J7,T3&gt;=0),J8-J2*0.3," ")))))))))))</f>
        <v>#REF!</v>
      </c>
      <c r="V4" s="79"/>
      <c r="W4" s="72"/>
      <c r="X4" s="73"/>
      <c r="Y4" s="70">
        <f>'Ввод данных'!L4</f>
        <v>80</v>
      </c>
      <c r="Z4" s="24">
        <f>'Ввод данных'!M4</f>
        <v>0</v>
      </c>
      <c r="AA4" s="24">
        <f>'Ввод данных'!N4</f>
        <v>200</v>
      </c>
      <c r="AB4" s="25">
        <f>'Ввод данных'!P4</f>
        <v>80</v>
      </c>
      <c r="AC4" s="25">
        <f>'Ввод данных'!Q4</f>
        <v>100</v>
      </c>
      <c r="AD4" s="25">
        <f>'Ввод данных'!R4</f>
        <v>200</v>
      </c>
      <c r="AE4" s="10" t="e">
        <f>'Ввод данных'!#REF!</f>
        <v>#REF!</v>
      </c>
      <c r="AF4" s="25" t="e">
        <f>IF(OR(AE4="проверить",AND(AB4="некорректно",AC4="некорректно",AD4="некорректно"))," ",AB4)</f>
        <v>#REF!</v>
      </c>
      <c r="AG4" s="25" t="e">
        <f>IF(OR(AE4="проверить",AND(AB4="некорректно",AC4="некорректно",AD4="некорректно"))," ",AC4)</f>
        <v>#REF!</v>
      </c>
      <c r="AH4" s="25" t="e">
        <f>IF(OR(AE4="проверить",AND(AB4="некорректно",AC4="некорректно",AD4="некорректно"))," ",AD4)</f>
        <v>#REF!</v>
      </c>
    </row>
    <row r="5" spans="1:34" hidden="1" x14ac:dyDescent="0.25">
      <c r="A5" s="26"/>
      <c r="B5" s="27"/>
      <c r="C5" s="27"/>
      <c r="D5" s="28"/>
      <c r="H5" s="15"/>
      <c r="I5" s="82" t="str">
        <f>IF(I4="проверьте данные"," ","Минимальный оплаты труда")</f>
        <v>Минимальный оплаты труда</v>
      </c>
      <c r="J5" s="83" t="e">
        <f>IF(I4="проверьте данные"," ",IF(L17=" ",C6,IF(L17&gt;0,L17*C6,IF(I4="проверьте данные"," "))))</f>
        <v>#REF!</v>
      </c>
      <c r="K5" s="17"/>
      <c r="Q5" s="29"/>
      <c r="T5" s="64"/>
      <c r="U5" s="73"/>
      <c r="V5" s="74"/>
      <c r="W5" s="75"/>
      <c r="X5" s="73"/>
      <c r="Y5" s="70">
        <f>'Ввод данных'!L5</f>
        <v>80</v>
      </c>
      <c r="Z5" s="24">
        <f>'Ввод данных'!M5</f>
        <v>0</v>
      </c>
      <c r="AA5" s="24">
        <f>'Ввод данных'!N5</f>
        <v>150</v>
      </c>
      <c r="AB5" s="25">
        <f>'Ввод данных'!P5</f>
        <v>80</v>
      </c>
      <c r="AC5" s="25">
        <f>'Ввод данных'!Q5</f>
        <v>100</v>
      </c>
      <c r="AD5" s="25">
        <f>'Ввод данных'!R5</f>
        <v>150</v>
      </c>
      <c r="AE5" s="10" t="e">
        <f>'Ввод данных'!#REF!</f>
        <v>#REF!</v>
      </c>
      <c r="AF5" s="25" t="e">
        <f t="shared" ref="AF5:AF68" si="1">IF(OR(AE5="проверить",AND(AB5="некорректно",AC5="некорректно",AD5="некорректно"))," ",AB5)</f>
        <v>#REF!</v>
      </c>
      <c r="AG5" s="25" t="e">
        <f t="shared" ref="AG5:AG68" si="2">IF(OR(AE5="проверить",AND(AB5="некорректно",AC5="некорректно",AD5="некорректно"))," ",AC5)</f>
        <v>#REF!</v>
      </c>
      <c r="AH5" s="25" t="e">
        <f t="shared" ref="AH5:AH68" si="3">IF(OR(AE5="проверить",AND(AB5="некорректно",AC5="некорректно",AD5="некорректно"))," ",AD5)</f>
        <v>#REF!</v>
      </c>
    </row>
    <row r="6" spans="1:34" hidden="1" x14ac:dyDescent="0.25">
      <c r="A6" s="30" t="s">
        <v>0</v>
      </c>
      <c r="B6" s="31">
        <f>_xlfn.QUARTILE.INC('Ввод данных'!P4:P300,0)</f>
        <v>30</v>
      </c>
      <c r="C6" s="31">
        <f>_xlfn.QUARTILE.INC('Ввод данных'!Q4:Q300,0)</f>
        <v>37.5</v>
      </c>
      <c r="D6" s="32">
        <f>_xlfn.QUARTILE.INC('Ввод данных'!R4:R300,0)</f>
        <v>50</v>
      </c>
      <c r="H6" s="15"/>
      <c r="I6" s="84" t="str">
        <f>IF(I4="проверьте данные"," ","Нижний квартиль")</f>
        <v>Нижний квартиль</v>
      </c>
      <c r="J6" s="83" t="e">
        <f>IF(L17=" ",C7,IF(L17&gt;0,L17*C7,IF(I4="проверьте данные"," ")))</f>
        <v>#REF!</v>
      </c>
      <c r="R6" s="20"/>
      <c r="S6" s="44"/>
      <c r="T6" s="62"/>
      <c r="U6" s="64"/>
      <c r="V6" s="65"/>
      <c r="W6" s="66"/>
      <c r="X6" s="67"/>
      <c r="Y6" s="24">
        <f>'Ввод данных'!L6</f>
        <v>180</v>
      </c>
      <c r="Z6" s="24">
        <f>'Ввод данных'!M6</f>
        <v>0</v>
      </c>
      <c r="AA6" s="24">
        <f>'Ввод данных'!N6</f>
        <v>0</v>
      </c>
      <c r="AB6" s="25">
        <f>'Ввод данных'!P6</f>
        <v>180</v>
      </c>
      <c r="AC6" s="25">
        <f>'Ввод данных'!Q6</f>
        <v>198.00000000000003</v>
      </c>
      <c r="AD6" s="25">
        <f>'Ввод данных'!R6</f>
        <v>216</v>
      </c>
      <c r="AE6" s="10" t="e">
        <f>'Ввод данных'!#REF!</f>
        <v>#REF!</v>
      </c>
      <c r="AF6" s="25" t="e">
        <f t="shared" si="1"/>
        <v>#REF!</v>
      </c>
      <c r="AG6" s="25" t="e">
        <f t="shared" si="2"/>
        <v>#REF!</v>
      </c>
      <c r="AH6" s="25" t="e">
        <f t="shared" si="3"/>
        <v>#REF!</v>
      </c>
    </row>
    <row r="7" spans="1:34" x14ac:dyDescent="0.25">
      <c r="A7" s="33">
        <v>0.25</v>
      </c>
      <c r="B7" s="31">
        <f>_xlfn.QUARTILE.INC('Ввод данных'!P4:P300,1)</f>
        <v>60</v>
      </c>
      <c r="C7" s="31">
        <f>QUARTILE('Ввод данных'!Q4:Q300,1)</f>
        <v>66.5</v>
      </c>
      <c r="D7" s="32">
        <f>_xlfn.QUARTILE.INC('Ввод данных'!R4:R300,1)</f>
        <v>80</v>
      </c>
      <c r="H7" s="15"/>
      <c r="I7" s="15" t="str">
        <f>IF(I4="проверьте данные"," ","Среднерыночный размер оплаты труда")</f>
        <v>Среднерыночный размер оплаты труда</v>
      </c>
      <c r="J7" s="85" t="e">
        <f>IF(L17=" ",C8,IF(L17&gt;0,L17*C8,IF(I4="проверьте данные"," ")))</f>
        <v>#REF!</v>
      </c>
      <c r="K7" s="17" t="e">
        <f>IF(J2&lt;J7,"действующий меньше среднерыночного",IF(J2&gt;J7,"действующий больше среднерыночного","действующий равен среднерыночному"))</f>
        <v>#REF!</v>
      </c>
      <c r="L7" s="17"/>
      <c r="M7" s="34"/>
      <c r="N7" s="34"/>
      <c r="R7" s="20"/>
      <c r="S7" s="44"/>
      <c r="T7" s="62"/>
      <c r="U7" s="64"/>
      <c r="V7" s="66"/>
      <c r="W7" s="66"/>
      <c r="X7" s="67"/>
      <c r="Y7" s="24">
        <f>'Ввод данных'!L7</f>
        <v>150</v>
      </c>
      <c r="Z7" s="24">
        <f>'Ввод данных'!M7</f>
        <v>0</v>
      </c>
      <c r="AA7" s="24">
        <f>'Ввод данных'!N7</f>
        <v>250</v>
      </c>
      <c r="AB7" s="25">
        <f>'Ввод данных'!P7</f>
        <v>150</v>
      </c>
      <c r="AC7" s="25">
        <f>'Ввод данных'!Q7</f>
        <v>187.5</v>
      </c>
      <c r="AD7" s="25">
        <f>'Ввод данных'!R7</f>
        <v>250</v>
      </c>
      <c r="AE7" s="10" t="str">
        <f>'Ввод данных'!O7</f>
        <v xml:space="preserve"> </v>
      </c>
      <c r="AF7" s="25">
        <f t="shared" si="1"/>
        <v>150</v>
      </c>
      <c r="AG7" s="25">
        <f t="shared" si="2"/>
        <v>187.5</v>
      </c>
      <c r="AH7" s="25">
        <f t="shared" si="3"/>
        <v>250</v>
      </c>
    </row>
    <row r="8" spans="1:34" x14ac:dyDescent="0.25">
      <c r="A8" s="30" t="s">
        <v>1</v>
      </c>
      <c r="B8" s="35">
        <f>_xlfn.QUARTILE.INC('Ввод данных'!P4:P300,2)</f>
        <v>80</v>
      </c>
      <c r="C8" s="36">
        <f>_xlfn.QUARTILE.INC('Ввод данных'!Q4:Q300,2)</f>
        <v>88</v>
      </c>
      <c r="D8" s="37">
        <f>_xlfn.QUARTILE.INC('Ввод данных'!R4:R300,2)</f>
        <v>100</v>
      </c>
      <c r="H8" s="15"/>
      <c r="I8" s="86" t="str">
        <f>IF(I4="Проверьте данные"," ",IF(T1=0,"Оптимальный размер","С квалиф. коэффициентом"))</f>
        <v>Оптимальный размер</v>
      </c>
      <c r="J8" s="85" t="e">
        <f>T4</f>
        <v>#REF!</v>
      </c>
      <c r="R8" s="20"/>
      <c r="S8" s="44"/>
      <c r="T8" s="62"/>
      <c r="U8" s="64"/>
      <c r="V8" s="66"/>
      <c r="W8" s="66"/>
      <c r="X8" s="67"/>
      <c r="Y8" s="24">
        <f>'Ввод данных'!L8</f>
        <v>150</v>
      </c>
      <c r="Z8" s="24">
        <f>'Ввод данных'!M8</f>
        <v>0</v>
      </c>
      <c r="AA8" s="24">
        <f>'Ввод данных'!N8</f>
        <v>0</v>
      </c>
      <c r="AB8" s="25">
        <f>'Ввод данных'!P8</f>
        <v>150</v>
      </c>
      <c r="AC8" s="25">
        <f>'Ввод данных'!Q8</f>
        <v>165</v>
      </c>
      <c r="AD8" s="25">
        <f>'Ввод данных'!R8</f>
        <v>180</v>
      </c>
      <c r="AE8" s="10" t="str">
        <f>'Ввод данных'!O8</f>
        <v xml:space="preserve"> </v>
      </c>
      <c r="AF8" s="25">
        <f t="shared" si="1"/>
        <v>150</v>
      </c>
      <c r="AG8" s="25">
        <f t="shared" si="2"/>
        <v>165</v>
      </c>
      <c r="AH8" s="25">
        <f t="shared" si="3"/>
        <v>180</v>
      </c>
    </row>
    <row r="9" spans="1:34" x14ac:dyDescent="0.25">
      <c r="A9" s="30" t="s">
        <v>6</v>
      </c>
      <c r="B9" s="38">
        <f>AVERAGE('Ввод данных'!P4:P300)</f>
        <v>82.088235294117652</v>
      </c>
      <c r="C9" s="39">
        <f>AVERAGE('Ввод данных'!Q4:Q300)</f>
        <v>95.5</v>
      </c>
      <c r="D9" s="40">
        <f>AVERAGE('Ввод данных'!R4:R300)</f>
        <v>116.41176470588235</v>
      </c>
      <c r="H9" s="15"/>
      <c r="I9" s="87" t="str">
        <f>IF(I4="проверьте данные"," ","Расчетный размер оплаты труда")</f>
        <v>Расчетный размер оплаты труда</v>
      </c>
      <c r="J9" s="88" t="e">
        <f>IF(AND(U1=7.5,OR(T3/7.5=1,T3/7.5=2,T3/7.5=3,T3/7.5=4,T3/7.5=5,T3/7.5=6,T3/7.5=7,T3/7.5=8,T3/7.5=9,T3/7.5=10)),U4,S4)</f>
        <v>#REF!</v>
      </c>
      <c r="K9" s="15" t="e">
        <f>IF(J9=" ","не подлежит пересмотру","больше действующего на")</f>
        <v>#REF!</v>
      </c>
      <c r="N9" s="68" t="e">
        <f>IF(J9=" "," ",(J9-J2)/J2)</f>
        <v>#REF!</v>
      </c>
      <c r="R9" s="20"/>
      <c r="S9" s="44"/>
      <c r="T9" s="62"/>
      <c r="U9" s="64"/>
      <c r="V9" s="66"/>
      <c r="W9" s="66"/>
      <c r="X9" s="67"/>
      <c r="Y9" s="24">
        <f>'Ввод данных'!L9</f>
        <v>0</v>
      </c>
      <c r="Z9" s="24">
        <f>'Ввод данных'!M9</f>
        <v>0</v>
      </c>
      <c r="AA9" s="24">
        <f>'Ввод данных'!N9</f>
        <v>200</v>
      </c>
      <c r="AB9" s="25">
        <f>'Ввод данных'!P9</f>
        <v>140</v>
      </c>
      <c r="AC9" s="25">
        <f>'Ввод данных'!Q9</f>
        <v>170</v>
      </c>
      <c r="AD9" s="25">
        <f>'Ввод данных'!R9</f>
        <v>200</v>
      </c>
      <c r="AE9" s="10" t="str">
        <f>'Ввод данных'!O9</f>
        <v xml:space="preserve"> </v>
      </c>
      <c r="AF9" s="25">
        <f t="shared" si="1"/>
        <v>140</v>
      </c>
      <c r="AG9" s="25">
        <f t="shared" si="2"/>
        <v>170</v>
      </c>
      <c r="AH9" s="25">
        <f t="shared" si="3"/>
        <v>200</v>
      </c>
    </row>
    <row r="10" spans="1:34" hidden="1" x14ac:dyDescent="0.25">
      <c r="A10" s="33">
        <v>0.75</v>
      </c>
      <c r="B10" s="31">
        <f>_xlfn.QUARTILE.INC('Ввод данных'!P4:P300,3)</f>
        <v>100</v>
      </c>
      <c r="C10" s="31">
        <f>_xlfn.QUARTILE.INC('Ввод данных'!Q4:Q300,3)</f>
        <v>110.00000000000001</v>
      </c>
      <c r="D10" s="32">
        <f>_xlfn.QUARTILE.INC('Ввод данных'!R4:R300,3)</f>
        <v>150</v>
      </c>
      <c r="H10" s="15"/>
      <c r="I10" s="82" t="str">
        <f>IF(I3="проверьте данные"," ","Верхний квартиль")</f>
        <v>Верхний квартиль</v>
      </c>
      <c r="J10" s="83" t="e">
        <f>IF(L17=" ",C10,IF(L17&gt;0,L17*C10,IF(I4="проверьте данные"," ")))</f>
        <v>#REF!</v>
      </c>
      <c r="R10" s="20"/>
      <c r="S10" s="44"/>
      <c r="T10" s="62"/>
      <c r="U10" s="64"/>
      <c r="V10" s="66"/>
      <c r="W10" s="66"/>
      <c r="X10" s="67"/>
      <c r="Y10" s="24">
        <f>'Ввод данных'!L10</f>
        <v>120</v>
      </c>
      <c r="Z10" s="24">
        <f>'Ввод данных'!M10</f>
        <v>0</v>
      </c>
      <c r="AA10" s="24">
        <f>'Ввод данных'!N10</f>
        <v>150</v>
      </c>
      <c r="AB10" s="25">
        <f>'Ввод данных'!P10</f>
        <v>120</v>
      </c>
      <c r="AC10" s="25">
        <f>'Ввод данных'!Q10</f>
        <v>135</v>
      </c>
      <c r="AD10" s="25">
        <f>'Ввод данных'!R10</f>
        <v>150</v>
      </c>
      <c r="AE10" s="10" t="str">
        <f>'Ввод данных'!O10</f>
        <v xml:space="preserve"> </v>
      </c>
      <c r="AF10" s="25">
        <f t="shared" si="1"/>
        <v>120</v>
      </c>
      <c r="AG10" s="25">
        <f t="shared" si="2"/>
        <v>135</v>
      </c>
      <c r="AH10" s="25">
        <f t="shared" si="3"/>
        <v>150</v>
      </c>
    </row>
    <row r="11" spans="1:34" ht="16.5" hidden="1" thickBot="1" x14ac:dyDescent="0.3">
      <c r="A11" s="41" t="s">
        <v>2</v>
      </c>
      <c r="B11" s="42">
        <f>_xlfn.QUARTILE.INC('Ввод данных'!P4:P300,4)</f>
        <v>180</v>
      </c>
      <c r="C11" s="42">
        <f>_xlfn.QUARTILE.INC('Ввод данных'!Q4:Q300,4)</f>
        <v>198.00000000000003</v>
      </c>
      <c r="D11" s="43">
        <f>_xlfn.QUARTILE.INC('Ввод данных'!R4:R300,4)</f>
        <v>250</v>
      </c>
      <c r="H11" s="15"/>
      <c r="I11" s="82" t="str">
        <f>IF(I4="проверьте данные"," ","Максимальный размер оплаты труда")</f>
        <v>Максимальный размер оплаты труда</v>
      </c>
      <c r="J11" s="83" t="e">
        <f>IF(I4="проверьте данные"," ",IF(L17=" ",C11,IF(L17&gt;0,L17*C11,IF(I4="проверьте данные"," "))))</f>
        <v>#REF!</v>
      </c>
      <c r="K11" s="13" t="s">
        <v>133</v>
      </c>
      <c r="R11" s="20"/>
      <c r="S11" s="44"/>
      <c r="T11" s="62"/>
      <c r="U11" s="64"/>
      <c r="V11" s="66"/>
      <c r="W11" s="66"/>
      <c r="X11" s="67"/>
      <c r="Y11" s="24">
        <f>'Ввод данных'!L11</f>
        <v>0</v>
      </c>
      <c r="Z11" s="24">
        <f>'Ввод данных'!M11</f>
        <v>0</v>
      </c>
      <c r="AA11" s="24">
        <f>'Ввод данных'!N11</f>
        <v>150</v>
      </c>
      <c r="AB11" s="25">
        <f>'Ввод данных'!P11</f>
        <v>105</v>
      </c>
      <c r="AC11" s="25">
        <f>'Ввод данных'!Q11</f>
        <v>127.5</v>
      </c>
      <c r="AD11" s="25">
        <f>'Ввод данных'!R11</f>
        <v>150</v>
      </c>
      <c r="AE11" s="10" t="str">
        <f>'Ввод данных'!O11</f>
        <v xml:space="preserve"> </v>
      </c>
      <c r="AF11" s="25">
        <f t="shared" si="1"/>
        <v>105</v>
      </c>
      <c r="AG11" s="25">
        <f t="shared" si="2"/>
        <v>127.5</v>
      </c>
      <c r="AH11" s="25">
        <f t="shared" si="3"/>
        <v>150</v>
      </c>
    </row>
    <row r="12" spans="1:34" x14ac:dyDescent="0.25">
      <c r="I12" s="13" t="s">
        <v>134</v>
      </c>
      <c r="M12" s="20" t="e">
        <f>SUM(N2:N9)</f>
        <v>#REF!</v>
      </c>
      <c r="R12" s="20"/>
      <c r="S12" s="44"/>
      <c r="T12" s="62"/>
      <c r="U12" s="64"/>
      <c r="V12" s="66"/>
      <c r="W12" s="66"/>
      <c r="X12" s="67"/>
      <c r="Y12" s="24">
        <f>'Ввод данных'!L12</f>
        <v>100</v>
      </c>
      <c r="Z12" s="24">
        <f>'Ввод данных'!M12</f>
        <v>0</v>
      </c>
      <c r="AA12" s="24">
        <f>'Ввод данных'!N12</f>
        <v>0</v>
      </c>
      <c r="AB12" s="25">
        <f>'Ввод данных'!P12</f>
        <v>100</v>
      </c>
      <c r="AC12" s="25">
        <f>'Ввод данных'!Q12</f>
        <v>110.00000000000001</v>
      </c>
      <c r="AD12" s="25">
        <f>'Ввод данных'!R12</f>
        <v>120</v>
      </c>
      <c r="AE12" s="10" t="str">
        <f>'Ввод данных'!O12</f>
        <v xml:space="preserve"> </v>
      </c>
      <c r="AF12" s="25">
        <f t="shared" si="1"/>
        <v>100</v>
      </c>
      <c r="AG12" s="25">
        <f t="shared" si="2"/>
        <v>110.00000000000001</v>
      </c>
      <c r="AH12" s="25">
        <f t="shared" si="3"/>
        <v>120</v>
      </c>
    </row>
    <row r="13" spans="1:34" hidden="1" x14ac:dyDescent="0.25">
      <c r="A13" s="18" t="s">
        <v>132</v>
      </c>
      <c r="B13" s="18"/>
      <c r="C13" s="18"/>
      <c r="D13" s="18">
        <f>IF((C10-C8)/25&lt;C8/4,C8/100,C10/25)</f>
        <v>0.88</v>
      </c>
      <c r="E13" s="18"/>
      <c r="R13" s="20"/>
      <c r="S13" s="119">
        <f>D13</f>
        <v>0.88</v>
      </c>
      <c r="T13" s="62"/>
      <c r="U13" s="64"/>
      <c r="V13" s="66"/>
      <c r="W13" s="66"/>
      <c r="X13" s="67"/>
      <c r="Y13" s="24">
        <f>'Ввод данных'!L13</f>
        <v>100</v>
      </c>
      <c r="Z13" s="24">
        <f>'Ввод данных'!M13</f>
        <v>0</v>
      </c>
      <c r="AA13" s="24">
        <f>'Ввод данных'!N13</f>
        <v>0</v>
      </c>
      <c r="AB13" s="25">
        <f>'Ввод данных'!P13</f>
        <v>100</v>
      </c>
      <c r="AC13" s="25">
        <f>'Ввод данных'!Q13</f>
        <v>110.00000000000001</v>
      </c>
      <c r="AD13" s="25">
        <f>'Ввод данных'!R13</f>
        <v>120</v>
      </c>
      <c r="AE13" s="10" t="str">
        <f>'Ввод данных'!O13</f>
        <v xml:space="preserve"> </v>
      </c>
      <c r="AF13" s="25">
        <f t="shared" si="1"/>
        <v>100</v>
      </c>
      <c r="AG13" s="25">
        <f t="shared" si="2"/>
        <v>110.00000000000001</v>
      </c>
      <c r="AH13" s="25">
        <f t="shared" si="3"/>
        <v>120</v>
      </c>
    </row>
    <row r="14" spans="1:34" hidden="1" x14ac:dyDescent="0.25">
      <c r="A14" s="18"/>
      <c r="B14" s="18"/>
      <c r="C14" s="18"/>
      <c r="D14" s="18"/>
      <c r="E14" s="18"/>
      <c r="I14" s="19">
        <f>'Ввод данных'!K1</f>
        <v>1</v>
      </c>
      <c r="J14" s="89" t="s">
        <v>123</v>
      </c>
      <c r="K14" s="90" t="str">
        <f>IF('Ввод данных'!P2&gt;33%,'Ввод данных'!P2," ")</f>
        <v xml:space="preserve"> </v>
      </c>
      <c r="L14" s="90" t="str">
        <f>IF('Ввод данных'!Q2&gt;33%,'Ввод данных'!Q2," ")</f>
        <v xml:space="preserve"> </v>
      </c>
      <c r="M14" s="90" t="str">
        <f>IF('Ввод данных'!R2&gt;33%,'Ввод данных'!R2," ")</f>
        <v xml:space="preserve"> </v>
      </c>
      <c r="R14" s="20"/>
      <c r="S14" s="44"/>
      <c r="T14" s="62"/>
      <c r="U14" s="64"/>
      <c r="V14" s="66"/>
      <c r="W14" s="66"/>
      <c r="X14" s="67"/>
      <c r="Y14" s="24">
        <f>'Ввод данных'!L14</f>
        <v>80</v>
      </c>
      <c r="Z14" s="24">
        <f>'Ввод данных'!M14</f>
        <v>0</v>
      </c>
      <c r="AA14" s="24">
        <f>'Ввод данных'!N14</f>
        <v>120</v>
      </c>
      <c r="AB14" s="25">
        <f>'Ввод данных'!P14</f>
        <v>80</v>
      </c>
      <c r="AC14" s="25">
        <f>'Ввод данных'!Q14</f>
        <v>100</v>
      </c>
      <c r="AD14" s="25">
        <f>'Ввод данных'!R14</f>
        <v>120</v>
      </c>
      <c r="AE14" s="10" t="str">
        <f>'Ввод данных'!O14</f>
        <v xml:space="preserve"> </v>
      </c>
      <c r="AF14" s="25">
        <f t="shared" si="1"/>
        <v>80</v>
      </c>
      <c r="AG14" s="25">
        <f t="shared" si="2"/>
        <v>100</v>
      </c>
      <c r="AH14" s="25">
        <f t="shared" si="3"/>
        <v>120</v>
      </c>
    </row>
    <row r="15" spans="1:34" hidden="1" x14ac:dyDescent="0.25">
      <c r="A15" s="18"/>
      <c r="B15" s="18"/>
      <c r="C15" s="18"/>
      <c r="D15" s="18"/>
      <c r="E15" s="18"/>
      <c r="I15" s="15"/>
      <c r="J15" s="89" t="e">
        <f>VLOOKUP(J14,'Ввод данных'!O:O,1,FALSE)</f>
        <v>#N/A</v>
      </c>
      <c r="K15" s="90" t="str">
        <f>IF('Ввод данных'!P3&gt;33%,'Ввод данных'!P3," ")</f>
        <v xml:space="preserve"> </v>
      </c>
      <c r="L15" s="90" t="str">
        <f>IF('Ввод данных'!Q3&gt;33%,'Ввод данных'!Q3," ")</f>
        <v xml:space="preserve"> </v>
      </c>
      <c r="M15" s="90" t="str">
        <f>IF('Ввод данных'!R3&gt;33%,'Ввод данных'!R3," ")</f>
        <v xml:space="preserve"> </v>
      </c>
      <c r="R15" s="20"/>
      <c r="S15" s="44"/>
      <c r="T15" s="62"/>
      <c r="U15" s="64"/>
      <c r="V15" s="66"/>
      <c r="W15" s="66"/>
      <c r="X15" s="67"/>
      <c r="Y15" s="24">
        <f>'Ввод данных'!L15</f>
        <v>80</v>
      </c>
      <c r="Z15" s="24">
        <f>'Ввод данных'!M15</f>
        <v>0</v>
      </c>
      <c r="AA15" s="24">
        <f>'Ввод данных'!N15</f>
        <v>0</v>
      </c>
      <c r="AB15" s="25">
        <f>'Ввод данных'!P15</f>
        <v>80</v>
      </c>
      <c r="AC15" s="25">
        <f>'Ввод данных'!Q15</f>
        <v>88</v>
      </c>
      <c r="AD15" s="25">
        <f>'Ввод данных'!R15</f>
        <v>96</v>
      </c>
      <c r="AE15" s="10" t="str">
        <f>'Ввод данных'!O15</f>
        <v xml:space="preserve"> </v>
      </c>
      <c r="AF15" s="25">
        <f t="shared" si="1"/>
        <v>80</v>
      </c>
      <c r="AG15" s="25">
        <f t="shared" si="2"/>
        <v>88</v>
      </c>
      <c r="AH15" s="25">
        <f t="shared" si="3"/>
        <v>96</v>
      </c>
    </row>
    <row r="16" spans="1:34" hidden="1" x14ac:dyDescent="0.25">
      <c r="A16" s="18"/>
      <c r="B16" s="56"/>
      <c r="C16" s="18"/>
      <c r="D16" s="19"/>
      <c r="E16" s="18"/>
      <c r="I16" s="13" t="str">
        <f>IF(I14=1," ",IF(I14=2," ",IF(I14=3,"Расчет с региональным коэффициентом",IF(I14="Метод обработки"," ",IF(I14=4,"Расчет с несколькими коэффициентами"," ")))))</f>
        <v xml:space="preserve"> </v>
      </c>
      <c r="O16" s="13" t="str">
        <f>IF(I14=1," ",IF(I14=2," ",IF(I14=3,"Город",IF(I14="Метод обработки"," ",IF(I14=4,""," ")))))</f>
        <v xml:space="preserve"> </v>
      </c>
      <c r="P16" s="13" t="str">
        <f>IF(I14=1," ",IF(I14=2," ",IF(I14=3,"Коэффициент",IF(I14="Метод обработки"," ",IF(I14=4,"Коэффициент"," ")))))</f>
        <v xml:space="preserve"> </v>
      </c>
      <c r="R16" s="20"/>
      <c r="S16" s="44"/>
      <c r="T16" s="62"/>
      <c r="U16" s="64"/>
      <c r="V16" s="66"/>
      <c r="W16" s="66"/>
      <c r="X16" s="67"/>
      <c r="Y16" s="24">
        <f>'Ввод данных'!L16</f>
        <v>0</v>
      </c>
      <c r="Z16" s="24">
        <f>'Ввод данных'!M16</f>
        <v>0</v>
      </c>
      <c r="AA16" s="24">
        <f>'Ввод данных'!N16</f>
        <v>100</v>
      </c>
      <c r="AB16" s="25">
        <f>'Ввод данных'!P16</f>
        <v>70</v>
      </c>
      <c r="AC16" s="25">
        <f>'Ввод данных'!Q16</f>
        <v>85</v>
      </c>
      <c r="AD16" s="25">
        <f>'Ввод данных'!R16</f>
        <v>100</v>
      </c>
      <c r="AE16" s="10" t="str">
        <f>'Ввод данных'!O16</f>
        <v xml:space="preserve"> </v>
      </c>
      <c r="AF16" s="25">
        <f t="shared" si="1"/>
        <v>70</v>
      </c>
      <c r="AG16" s="25">
        <f t="shared" si="2"/>
        <v>85</v>
      </c>
      <c r="AH16" s="25">
        <f t="shared" si="3"/>
        <v>100</v>
      </c>
    </row>
    <row r="17" spans="1:34" hidden="1" x14ac:dyDescent="0.25">
      <c r="A17" s="18"/>
      <c r="B17" s="56"/>
      <c r="C17" s="18"/>
      <c r="D17" s="18"/>
      <c r="E17" s="18"/>
      <c r="H17" s="16"/>
      <c r="L17" s="54" t="e">
        <f>IF('Ввод данных'!#REF!=" "," ",'Ввод данных'!#REF!)</f>
        <v>#REF!</v>
      </c>
      <c r="O17" s="55" t="e">
        <f>IF('Ввод данных'!#REF!=" "," ",IF('Ввод данных'!#REF!=0," ",'Ввод данных'!#REF!))</f>
        <v>#REF!</v>
      </c>
      <c r="P17" s="55" t="e">
        <f>IF('Ввод данных'!#REF!=" "," ",IF('Ввод данных'!#REF!=0," ",'Ввод данных'!#REF!))</f>
        <v>#REF!</v>
      </c>
      <c r="Q17" s="55"/>
      <c r="R17" s="20"/>
      <c r="S17" s="44"/>
      <c r="T17" s="62"/>
      <c r="U17" s="64"/>
      <c r="V17" s="66"/>
      <c r="W17" s="66"/>
      <c r="X17" s="67"/>
      <c r="Y17" s="24">
        <f>'Ввод данных'!L17</f>
        <v>70</v>
      </c>
      <c r="Z17" s="24">
        <f>'Ввод данных'!M17</f>
        <v>0</v>
      </c>
      <c r="AA17" s="24">
        <f>'Ввод данных'!N17</f>
        <v>0</v>
      </c>
      <c r="AB17" s="25">
        <f>'Ввод данных'!P17</f>
        <v>70</v>
      </c>
      <c r="AC17" s="25">
        <f>'Ввод данных'!Q17</f>
        <v>77</v>
      </c>
      <c r="AD17" s="25">
        <f>'Ввод данных'!R17</f>
        <v>84</v>
      </c>
      <c r="AE17" s="10" t="str">
        <f>'Ввод данных'!O17</f>
        <v xml:space="preserve"> </v>
      </c>
      <c r="AF17" s="25">
        <f t="shared" si="1"/>
        <v>70</v>
      </c>
      <c r="AG17" s="25">
        <f t="shared" si="2"/>
        <v>77</v>
      </c>
      <c r="AH17" s="25">
        <f t="shared" si="3"/>
        <v>84</v>
      </c>
    </row>
    <row r="18" spans="1:34" hidden="1" x14ac:dyDescent="0.25">
      <c r="A18" s="18"/>
      <c r="B18" s="57"/>
      <c r="C18" s="58"/>
      <c r="D18" s="18"/>
      <c r="E18" s="18"/>
      <c r="I18" s="29" t="str">
        <f>IF(OR(I14=1,I14=2,I14=7)," ",IF(I14="Метод обработки"," ",IF(OR(I14=2,I14=3,I14=4,I14=5,I14=6),"Среднерыночный размер оплаты труда"," ")))</f>
        <v xml:space="preserve"> </v>
      </c>
      <c r="J18" s="116"/>
      <c r="K18" s="29"/>
      <c r="L18" s="117" t="e">
        <f>IF($L$17=" "," ",J7)</f>
        <v>#REF!</v>
      </c>
      <c r="M18" s="29"/>
      <c r="N18" s="29"/>
      <c r="O18" s="55" t="e">
        <f>IF('Ввод данных'!#REF!=" "," ",IF('Ввод данных'!#REF!=0," ",'Ввод данных'!#REF!))</f>
        <v>#REF!</v>
      </c>
      <c r="P18" s="55" t="e">
        <f>IF('Ввод данных'!#REF!=" "," ",IF('Ввод данных'!#REF!=0," ",'Ввод данных'!#REF!))</f>
        <v>#REF!</v>
      </c>
      <c r="Q18" s="55"/>
      <c r="R18" s="20"/>
      <c r="S18" s="44"/>
      <c r="T18" s="62"/>
      <c r="U18" s="64"/>
      <c r="V18" s="66"/>
      <c r="W18" s="66"/>
      <c r="X18" s="67"/>
      <c r="Y18" s="24">
        <f>'Ввод данных'!L18</f>
        <v>70</v>
      </c>
      <c r="Z18" s="24">
        <f>'Ввод данных'!M18</f>
        <v>0</v>
      </c>
      <c r="AA18" s="24">
        <f>'Ввод данных'!N18</f>
        <v>90</v>
      </c>
      <c r="AB18" s="25">
        <f>'Ввод данных'!P18</f>
        <v>70</v>
      </c>
      <c r="AC18" s="25">
        <f>'Ввод данных'!Q18</f>
        <v>80</v>
      </c>
      <c r="AD18" s="25">
        <f>'Ввод данных'!R18</f>
        <v>90</v>
      </c>
      <c r="AE18" s="10" t="str">
        <f>'Ввод данных'!O18</f>
        <v xml:space="preserve"> </v>
      </c>
      <c r="AF18" s="25">
        <f t="shared" si="1"/>
        <v>70</v>
      </c>
      <c r="AG18" s="25">
        <f t="shared" si="2"/>
        <v>80</v>
      </c>
      <c r="AH18" s="25">
        <f t="shared" si="3"/>
        <v>90</v>
      </c>
    </row>
    <row r="19" spans="1:34" hidden="1" x14ac:dyDescent="0.25">
      <c r="A19" s="18"/>
      <c r="B19" s="18"/>
      <c r="C19" s="18"/>
      <c r="D19" s="18"/>
      <c r="E19" s="18"/>
      <c r="I19" s="118" t="str">
        <f>IF(OR(I14=1,I14=2,I14=7)," ",IF(I14="Метод обработки"," ",IF(OR(I14=2,I14=3,I14=4,I14=5,I14=6),"Оптимальный размер оплаты труда"," ")))</f>
        <v xml:space="preserve"> </v>
      </c>
      <c r="J19" s="116"/>
      <c r="K19" s="29"/>
      <c r="L19" s="117" t="e">
        <f t="shared" ref="L19:L20" si="4">IF($L$17=" "," ",J8)</f>
        <v>#REF!</v>
      </c>
      <c r="M19" s="29"/>
      <c r="N19" s="29"/>
      <c r="O19" s="55" t="e">
        <f>IF('Ввод данных'!#REF!=" "," ",IF('Ввод данных'!#REF!=0," ",'Ввод данных'!#REF!))</f>
        <v>#REF!</v>
      </c>
      <c r="P19" s="55" t="e">
        <f>IF('Ввод данных'!#REF!=" "," ",IF('Ввод данных'!#REF!=0," ",'Ввод данных'!#REF!))</f>
        <v>#REF!</v>
      </c>
      <c r="Q19" s="55"/>
      <c r="R19" s="20"/>
      <c r="S19" s="44"/>
      <c r="T19" s="62"/>
      <c r="U19" s="64"/>
      <c r="V19" s="66"/>
      <c r="W19" s="66"/>
      <c r="X19" s="67"/>
      <c r="Y19" s="24">
        <f>'Ввод данных'!L19</f>
        <v>60</v>
      </c>
      <c r="Z19" s="24">
        <f>'Ввод данных'!M19</f>
        <v>0</v>
      </c>
      <c r="AA19" s="24">
        <f>'Ввод данных'!N19</f>
        <v>80</v>
      </c>
      <c r="AB19" s="25">
        <f>'Ввод данных'!P19</f>
        <v>60</v>
      </c>
      <c r="AC19" s="25">
        <f>'Ввод данных'!Q19</f>
        <v>70</v>
      </c>
      <c r="AD19" s="25">
        <f>'Ввод данных'!R19</f>
        <v>80</v>
      </c>
      <c r="AE19" s="10" t="str">
        <f>'Ввод данных'!O19</f>
        <v xml:space="preserve"> </v>
      </c>
      <c r="AF19" s="25">
        <f t="shared" si="1"/>
        <v>60</v>
      </c>
      <c r="AG19" s="25">
        <f t="shared" si="2"/>
        <v>70</v>
      </c>
      <c r="AH19" s="25">
        <f t="shared" si="3"/>
        <v>80</v>
      </c>
    </row>
    <row r="20" spans="1:34" hidden="1" x14ac:dyDescent="0.25">
      <c r="I20" s="29" t="str">
        <f>IF(OR(I14=1,I14=2,I14=7)," ",IF(I14="Метод обработки"," ",IF(OR(I14=2,I14=3,I14=4,I14=5,I14=6),"Расчетный размер оплаты труда"," ")))</f>
        <v xml:space="preserve"> </v>
      </c>
      <c r="J20" s="116"/>
      <c r="K20" s="29"/>
      <c r="L20" s="117" t="e">
        <f t="shared" si="4"/>
        <v>#REF!</v>
      </c>
      <c r="M20" s="29"/>
      <c r="N20" s="29"/>
      <c r="O20" s="55" t="e">
        <f>IF('Ввод данных'!#REF!=" "," ",IF('Ввод данных'!#REF!=0," ",'Ввод данных'!#REF!))</f>
        <v>#REF!</v>
      </c>
      <c r="P20" s="55" t="e">
        <f>IF('Ввод данных'!#REF!=" "," ",IF('Ввод данных'!#REF!=0," ",'Ввод данных'!#REF!))</f>
        <v>#REF!</v>
      </c>
      <c r="Q20" s="55"/>
      <c r="R20" s="20"/>
      <c r="S20" s="44"/>
      <c r="T20" s="62"/>
      <c r="U20" s="64"/>
      <c r="V20" s="66"/>
      <c r="W20" s="66"/>
      <c r="X20" s="64"/>
      <c r="Y20" s="24">
        <f>'Ввод данных'!L20</f>
        <v>60</v>
      </c>
      <c r="Z20" s="24">
        <f>'Ввод данных'!M20</f>
        <v>0</v>
      </c>
      <c r="AA20" s="24">
        <f>'Ввод данных'!N20</f>
        <v>0</v>
      </c>
      <c r="AB20" s="25">
        <f>'Ввод данных'!P20</f>
        <v>60</v>
      </c>
      <c r="AC20" s="25">
        <f>'Ввод данных'!Q20</f>
        <v>66</v>
      </c>
      <c r="AD20" s="25">
        <f>'Ввод данных'!R20</f>
        <v>72</v>
      </c>
      <c r="AE20" s="10" t="str">
        <f>'Ввод данных'!O20</f>
        <v xml:space="preserve"> </v>
      </c>
      <c r="AF20" s="25">
        <f t="shared" si="1"/>
        <v>60</v>
      </c>
      <c r="AG20" s="25">
        <f t="shared" si="2"/>
        <v>66</v>
      </c>
      <c r="AH20" s="25">
        <f t="shared" si="3"/>
        <v>72</v>
      </c>
    </row>
    <row r="21" spans="1:34" hidden="1" x14ac:dyDescent="0.25">
      <c r="B21" s="45"/>
      <c r="D21" s="17"/>
      <c r="I21" s="29"/>
      <c r="J21" s="116"/>
      <c r="K21" s="29"/>
      <c r="L21" s="29"/>
      <c r="M21" s="29"/>
      <c r="N21" s="29"/>
      <c r="T21" s="64"/>
      <c r="U21" s="64"/>
      <c r="V21" s="64"/>
      <c r="W21" s="64"/>
      <c r="X21" s="64"/>
      <c r="Y21" s="24">
        <f>'Ввод данных'!L21</f>
        <v>0</v>
      </c>
      <c r="Z21" s="24">
        <f>'Ввод данных'!M21</f>
        <v>0</v>
      </c>
      <c r="AA21" s="24">
        <f>'Ввод данных'!N21</f>
        <v>80</v>
      </c>
      <c r="AB21" s="25">
        <f>'Ввод данных'!P21</f>
        <v>56</v>
      </c>
      <c r="AC21" s="25">
        <f>'Ввод данных'!Q21</f>
        <v>68</v>
      </c>
      <c r="AD21" s="25">
        <f>'Ввод данных'!R21</f>
        <v>80</v>
      </c>
      <c r="AE21" s="10" t="str">
        <f>'Ввод данных'!O21</f>
        <v xml:space="preserve"> </v>
      </c>
      <c r="AF21" s="25">
        <f t="shared" si="1"/>
        <v>56</v>
      </c>
      <c r="AG21" s="25">
        <f t="shared" si="2"/>
        <v>68</v>
      </c>
      <c r="AH21" s="25">
        <f t="shared" si="3"/>
        <v>80</v>
      </c>
    </row>
    <row r="22" spans="1:34" hidden="1" x14ac:dyDescent="0.25">
      <c r="V22" s="64"/>
      <c r="W22" s="64"/>
      <c r="X22" s="64"/>
      <c r="Y22" s="24">
        <f>'Ввод данных'!L22</f>
        <v>45</v>
      </c>
      <c r="Z22" s="24">
        <f>'Ввод данных'!M22</f>
        <v>0</v>
      </c>
      <c r="AA22" s="24">
        <f>'Ввод данных'!N22</f>
        <v>60</v>
      </c>
      <c r="AB22" s="25">
        <f>'Ввод данных'!P22</f>
        <v>45</v>
      </c>
      <c r="AC22" s="25">
        <f>'Ввод данных'!Q22</f>
        <v>52.5</v>
      </c>
      <c r="AD22" s="25">
        <f>'Ввод данных'!R22</f>
        <v>60</v>
      </c>
      <c r="AE22" s="10" t="str">
        <f>'Ввод данных'!O22</f>
        <v xml:space="preserve"> </v>
      </c>
      <c r="AF22" s="25">
        <f t="shared" si="1"/>
        <v>45</v>
      </c>
      <c r="AG22" s="25">
        <f t="shared" si="2"/>
        <v>52.5</v>
      </c>
      <c r="AH22" s="25">
        <f t="shared" si="3"/>
        <v>60</v>
      </c>
    </row>
    <row r="23" spans="1:34" hidden="1" x14ac:dyDescent="0.25">
      <c r="Y23" s="24">
        <f>'Ввод данных'!L23</f>
        <v>100</v>
      </c>
      <c r="Z23" s="24">
        <f>'Ввод данных'!M23</f>
        <v>0</v>
      </c>
      <c r="AA23" s="24">
        <f>'Ввод данных'!N23</f>
        <v>0</v>
      </c>
      <c r="AB23" s="25">
        <f>'Ввод данных'!P23</f>
        <v>100</v>
      </c>
      <c r="AC23" s="25">
        <f>'Ввод данных'!Q23</f>
        <v>110.00000000000001</v>
      </c>
      <c r="AD23" s="25">
        <f>'Ввод данных'!R23</f>
        <v>120</v>
      </c>
      <c r="AE23" s="10" t="str">
        <f>'Ввод данных'!O23</f>
        <v xml:space="preserve"> </v>
      </c>
      <c r="AF23" s="25">
        <f t="shared" si="1"/>
        <v>100</v>
      </c>
      <c r="AG23" s="25">
        <f t="shared" si="2"/>
        <v>110.00000000000001</v>
      </c>
      <c r="AH23" s="25">
        <f t="shared" si="3"/>
        <v>120</v>
      </c>
    </row>
    <row r="24" spans="1:34" x14ac:dyDescent="0.25">
      <c r="Y24" s="24">
        <f>'Ввод данных'!L24</f>
        <v>100</v>
      </c>
      <c r="Z24" s="24">
        <f>'Ввод данных'!M24</f>
        <v>0</v>
      </c>
      <c r="AA24" s="24">
        <f>'Ввод данных'!N24</f>
        <v>0</v>
      </c>
      <c r="AB24" s="25">
        <f>'Ввод данных'!P24</f>
        <v>100</v>
      </c>
      <c r="AC24" s="25">
        <f>'Ввод данных'!Q24</f>
        <v>110.00000000000001</v>
      </c>
      <c r="AD24" s="25">
        <f>'Ввод данных'!R24</f>
        <v>120</v>
      </c>
      <c r="AE24" s="10" t="str">
        <f>'Ввод данных'!O24</f>
        <v xml:space="preserve"> </v>
      </c>
      <c r="AF24" s="25">
        <f t="shared" si="1"/>
        <v>100</v>
      </c>
      <c r="AG24" s="25">
        <f t="shared" si="2"/>
        <v>110.00000000000001</v>
      </c>
      <c r="AH24" s="25">
        <f t="shared" si="3"/>
        <v>120</v>
      </c>
    </row>
    <row r="25" spans="1:34" x14ac:dyDescent="0.25">
      <c r="J25" s="147" t="e">
        <f>IF(J9=" "," ",_xlfn.CEILING.PRECISE(J9,50))</f>
        <v>#REF!</v>
      </c>
      <c r="Y25" s="24">
        <f>'Ввод данных'!L25</f>
        <v>80</v>
      </c>
      <c r="Z25" s="24">
        <f>'Ввод данных'!M25</f>
        <v>0</v>
      </c>
      <c r="AA25" s="24">
        <f>'Ввод данных'!N25</f>
        <v>0</v>
      </c>
      <c r="AB25" s="25">
        <f>'Ввод данных'!P25</f>
        <v>80</v>
      </c>
      <c r="AC25" s="25">
        <f>'Ввод данных'!Q25</f>
        <v>88</v>
      </c>
      <c r="AD25" s="25">
        <f>'Ввод данных'!R25</f>
        <v>96</v>
      </c>
      <c r="AE25" s="10" t="str">
        <f>'Ввод данных'!O25</f>
        <v xml:space="preserve"> </v>
      </c>
      <c r="AF25" s="25">
        <f t="shared" si="1"/>
        <v>80</v>
      </c>
      <c r="AG25" s="25">
        <f t="shared" si="2"/>
        <v>88</v>
      </c>
      <c r="AH25" s="25">
        <f t="shared" si="3"/>
        <v>96</v>
      </c>
    </row>
    <row r="26" spans="1:34" x14ac:dyDescent="0.25">
      <c r="J26" s="147" t="e">
        <f>IF(J9=" "," ",_xlfn.CEILING.PRECISE(J9,100))</f>
        <v>#REF!</v>
      </c>
      <c r="Y26" s="24">
        <f>'Ввод данных'!L26</f>
        <v>80</v>
      </c>
      <c r="Z26" s="24">
        <f>'Ввод данных'!M26</f>
        <v>0</v>
      </c>
      <c r="AA26" s="24">
        <f>'Ввод данных'!N26</f>
        <v>100</v>
      </c>
      <c r="AB26" s="25">
        <f>'Ввод данных'!P26</f>
        <v>80</v>
      </c>
      <c r="AC26" s="25">
        <f>'Ввод данных'!Q26</f>
        <v>90</v>
      </c>
      <c r="AD26" s="25">
        <f>'Ввод данных'!R26</f>
        <v>100</v>
      </c>
      <c r="AE26" s="10" t="str">
        <f>'Ввод данных'!O26</f>
        <v xml:space="preserve"> </v>
      </c>
      <c r="AF26" s="25">
        <f t="shared" si="1"/>
        <v>80</v>
      </c>
      <c r="AG26" s="25">
        <f t="shared" si="2"/>
        <v>90</v>
      </c>
      <c r="AH26" s="25">
        <f t="shared" si="3"/>
        <v>100</v>
      </c>
    </row>
    <row r="27" spans="1:34" x14ac:dyDescent="0.25">
      <c r="J27" s="148" t="e">
        <f>IF(J9=" "," ",_xlfn.FLOOR.PRECISE(J9,500))</f>
        <v>#REF!</v>
      </c>
      <c r="Y27" s="24">
        <f>'Ввод данных'!L27</f>
        <v>0</v>
      </c>
      <c r="Z27" s="24">
        <f>'Ввод данных'!M27</f>
        <v>0</v>
      </c>
      <c r="AA27" s="24">
        <f>'Ввод данных'!N27</f>
        <v>100</v>
      </c>
      <c r="AB27" s="25">
        <f>'Ввод данных'!P27</f>
        <v>70</v>
      </c>
      <c r="AC27" s="25">
        <f>'Ввод данных'!Q27</f>
        <v>85</v>
      </c>
      <c r="AD27" s="25">
        <f>'Ввод данных'!R27</f>
        <v>100</v>
      </c>
      <c r="AE27" s="10" t="str">
        <f>'Ввод данных'!O27</f>
        <v xml:space="preserve"> </v>
      </c>
      <c r="AF27" s="25">
        <f t="shared" si="1"/>
        <v>70</v>
      </c>
      <c r="AG27" s="25">
        <f t="shared" si="2"/>
        <v>85</v>
      </c>
      <c r="AH27" s="25">
        <f t="shared" si="3"/>
        <v>100</v>
      </c>
    </row>
    <row r="28" spans="1:34" x14ac:dyDescent="0.25">
      <c r="J28" s="148" t="e">
        <f>IF(J9=" "," ",_xlfn.FLOOR.PRECISE(J9,1000))</f>
        <v>#REF!</v>
      </c>
      <c r="Y28" s="24">
        <f>'Ввод данных'!L28</f>
        <v>70</v>
      </c>
      <c r="Z28" s="24">
        <f>'Ввод данных'!M28</f>
        <v>0</v>
      </c>
      <c r="AA28" s="24">
        <f>'Ввод данных'!N28</f>
        <v>100</v>
      </c>
      <c r="AB28" s="25">
        <f>'Ввод данных'!P28</f>
        <v>70</v>
      </c>
      <c r="AC28" s="25">
        <f>'Ввод данных'!Q28</f>
        <v>85</v>
      </c>
      <c r="AD28" s="25">
        <f>'Ввод данных'!R28</f>
        <v>100</v>
      </c>
      <c r="AE28" s="10" t="str">
        <f>'Ввод данных'!O28</f>
        <v xml:space="preserve"> </v>
      </c>
      <c r="AF28" s="25">
        <f t="shared" si="1"/>
        <v>70</v>
      </c>
      <c r="AG28" s="25">
        <f t="shared" si="2"/>
        <v>85</v>
      </c>
      <c r="AH28" s="25">
        <f t="shared" si="3"/>
        <v>100</v>
      </c>
    </row>
    <row r="29" spans="1:34" x14ac:dyDescent="0.25">
      <c r="Y29" s="24">
        <f>'Ввод данных'!L29</f>
        <v>50</v>
      </c>
      <c r="Z29" s="24">
        <f>'Ввод данных'!M29</f>
        <v>0</v>
      </c>
      <c r="AA29" s="24">
        <f>'Ввод данных'!N29</f>
        <v>100</v>
      </c>
      <c r="AB29" s="25">
        <f>'Ввод данных'!P29</f>
        <v>50</v>
      </c>
      <c r="AC29" s="25">
        <f>'Ввод данных'!Q29</f>
        <v>62.5</v>
      </c>
      <c r="AD29" s="25">
        <f>'Ввод данных'!R29</f>
        <v>100</v>
      </c>
      <c r="AE29" s="10" t="str">
        <f>'Ввод данных'!O29</f>
        <v xml:space="preserve"> </v>
      </c>
      <c r="AF29" s="25">
        <f t="shared" si="1"/>
        <v>50</v>
      </c>
      <c r="AG29" s="25">
        <f t="shared" si="2"/>
        <v>62.5</v>
      </c>
      <c r="AH29" s="25">
        <f t="shared" si="3"/>
        <v>100</v>
      </c>
    </row>
    <row r="30" spans="1:34" x14ac:dyDescent="0.25">
      <c r="Y30" s="24">
        <f>'Ввод данных'!L30</f>
        <v>60</v>
      </c>
      <c r="Z30" s="24">
        <f>'Ввод данных'!M30</f>
        <v>0</v>
      </c>
      <c r="AA30" s="24">
        <f>'Ввод данных'!N30</f>
        <v>0</v>
      </c>
      <c r="AB30" s="25">
        <f>'Ввод данных'!P30</f>
        <v>60</v>
      </c>
      <c r="AC30" s="25">
        <f>'Ввод данных'!Q30</f>
        <v>66</v>
      </c>
      <c r="AD30" s="25">
        <f>'Ввод данных'!R30</f>
        <v>72</v>
      </c>
      <c r="AE30" s="10" t="str">
        <f>'Ввод данных'!O30</f>
        <v xml:space="preserve"> </v>
      </c>
      <c r="AF30" s="25">
        <f t="shared" si="1"/>
        <v>60</v>
      </c>
      <c r="AG30" s="25">
        <f t="shared" si="2"/>
        <v>66</v>
      </c>
      <c r="AH30" s="25">
        <f t="shared" si="3"/>
        <v>72</v>
      </c>
    </row>
    <row r="31" spans="1:34" x14ac:dyDescent="0.25">
      <c r="Y31" s="24">
        <f>'Ввод данных'!L31</f>
        <v>60</v>
      </c>
      <c r="Z31" s="24">
        <f>'Ввод данных'!M31</f>
        <v>0</v>
      </c>
      <c r="AA31" s="24">
        <f>'Ввод данных'!N31</f>
        <v>0</v>
      </c>
      <c r="AB31" s="25">
        <f>'Ввод данных'!P31</f>
        <v>60</v>
      </c>
      <c r="AC31" s="25">
        <f>'Ввод данных'!Q31</f>
        <v>66</v>
      </c>
      <c r="AD31" s="25">
        <f>'Ввод данных'!R31</f>
        <v>72</v>
      </c>
      <c r="AE31" s="10" t="str">
        <f>'Ввод данных'!O31</f>
        <v xml:space="preserve"> </v>
      </c>
      <c r="AF31" s="25">
        <f t="shared" si="1"/>
        <v>60</v>
      </c>
      <c r="AG31" s="25">
        <f t="shared" si="2"/>
        <v>66</v>
      </c>
      <c r="AH31" s="25">
        <f t="shared" si="3"/>
        <v>72</v>
      </c>
    </row>
    <row r="32" spans="1:34" x14ac:dyDescent="0.25">
      <c r="Y32" s="24">
        <f>'Ввод данных'!L32</f>
        <v>55</v>
      </c>
      <c r="Z32" s="24">
        <f>'Ввод данных'!M32</f>
        <v>0</v>
      </c>
      <c r="AA32" s="24">
        <f>'Ввод данных'!N32</f>
        <v>60</v>
      </c>
      <c r="AB32" s="25">
        <f>'Ввод данных'!P32</f>
        <v>55</v>
      </c>
      <c r="AC32" s="25">
        <f>'Ввод данных'!Q32</f>
        <v>57.5</v>
      </c>
      <c r="AD32" s="25">
        <f>'Ввод данных'!R32</f>
        <v>60</v>
      </c>
      <c r="AE32" s="10" t="str">
        <f>'Ввод данных'!O32</f>
        <v xml:space="preserve"> </v>
      </c>
      <c r="AF32" s="25">
        <f t="shared" si="1"/>
        <v>55</v>
      </c>
      <c r="AG32" s="25">
        <f t="shared" si="2"/>
        <v>57.5</v>
      </c>
      <c r="AH32" s="25">
        <f t="shared" si="3"/>
        <v>60</v>
      </c>
    </row>
    <row r="33" spans="25:34" x14ac:dyDescent="0.25">
      <c r="Y33" s="24">
        <f>'Ввод данных'!L33</f>
        <v>80</v>
      </c>
      <c r="Z33" s="24">
        <f>'Ввод данных'!M33</f>
        <v>0</v>
      </c>
      <c r="AA33" s="24">
        <f>'Ввод данных'!N33</f>
        <v>160</v>
      </c>
      <c r="AB33" s="25">
        <f>'Ввод данных'!P33</f>
        <v>80</v>
      </c>
      <c r="AC33" s="25">
        <f>'Ввод данных'!Q33</f>
        <v>100</v>
      </c>
      <c r="AD33" s="25">
        <f>'Ввод данных'!R33</f>
        <v>160</v>
      </c>
      <c r="AE33" s="10" t="str">
        <f>'Ввод данных'!O33</f>
        <v xml:space="preserve"> </v>
      </c>
      <c r="AF33" s="25">
        <f t="shared" si="1"/>
        <v>80</v>
      </c>
      <c r="AG33" s="25">
        <f t="shared" si="2"/>
        <v>100</v>
      </c>
      <c r="AH33" s="25">
        <f t="shared" si="3"/>
        <v>160</v>
      </c>
    </row>
    <row r="34" spans="25:34" x14ac:dyDescent="0.25">
      <c r="Y34" s="24">
        <f>'Ввод данных'!L34</f>
        <v>80</v>
      </c>
      <c r="Z34" s="24">
        <f>'Ввод данных'!M34</f>
        <v>0</v>
      </c>
      <c r="AA34" s="24">
        <f>'Ввод данных'!N34</f>
        <v>150</v>
      </c>
      <c r="AB34" s="25">
        <f>'Ввод данных'!P34</f>
        <v>80</v>
      </c>
      <c r="AC34" s="25">
        <f>'Ввод данных'!Q34</f>
        <v>100</v>
      </c>
      <c r="AD34" s="25">
        <f>'Ввод данных'!R34</f>
        <v>150</v>
      </c>
      <c r="AE34" s="10" t="str">
        <f>'Ввод данных'!O34</f>
        <v xml:space="preserve"> </v>
      </c>
      <c r="AF34" s="25">
        <f t="shared" si="1"/>
        <v>80</v>
      </c>
      <c r="AG34" s="25">
        <f t="shared" si="2"/>
        <v>100</v>
      </c>
      <c r="AH34" s="25">
        <f t="shared" si="3"/>
        <v>150</v>
      </c>
    </row>
    <row r="35" spans="25:34" x14ac:dyDescent="0.25">
      <c r="Y35" s="24">
        <f>'Ввод данных'!L35</f>
        <v>40</v>
      </c>
      <c r="Z35" s="24">
        <f>'Ввод данных'!M35</f>
        <v>0</v>
      </c>
      <c r="AA35" s="24">
        <f>'Ввод данных'!N35</f>
        <v>60</v>
      </c>
      <c r="AB35" s="25">
        <f>'Ввод данных'!P35</f>
        <v>40</v>
      </c>
      <c r="AC35" s="25">
        <f>'Ввод данных'!Q35</f>
        <v>50</v>
      </c>
      <c r="AD35" s="25">
        <f>'Ввод данных'!R35</f>
        <v>60</v>
      </c>
      <c r="AE35" s="10" t="str">
        <f>'Ввод данных'!O35</f>
        <v xml:space="preserve"> </v>
      </c>
      <c r="AF35" s="25">
        <f t="shared" si="1"/>
        <v>40</v>
      </c>
      <c r="AG35" s="25">
        <f t="shared" si="2"/>
        <v>50</v>
      </c>
      <c r="AH35" s="25">
        <f t="shared" si="3"/>
        <v>60</v>
      </c>
    </row>
    <row r="36" spans="25:34" x14ac:dyDescent="0.25">
      <c r="Y36" s="24">
        <f>'Ввод данных'!L36</f>
        <v>30</v>
      </c>
      <c r="Z36" s="24">
        <f>'Ввод данных'!M36</f>
        <v>0</v>
      </c>
      <c r="AA36" s="24">
        <f>'Ввод данных'!N36</f>
        <v>50</v>
      </c>
      <c r="AB36" s="25">
        <f>'Ввод данных'!P36</f>
        <v>30</v>
      </c>
      <c r="AC36" s="25">
        <f>'Ввод данных'!Q36</f>
        <v>37.5</v>
      </c>
      <c r="AD36" s="25">
        <f>'Ввод данных'!R36</f>
        <v>50</v>
      </c>
      <c r="AE36" s="10" t="str">
        <f>'Ввод данных'!O36</f>
        <v xml:space="preserve"> </v>
      </c>
      <c r="AF36" s="25">
        <f t="shared" si="1"/>
        <v>30</v>
      </c>
      <c r="AG36" s="25">
        <f t="shared" si="2"/>
        <v>37.5</v>
      </c>
      <c r="AH36" s="25">
        <f t="shared" si="3"/>
        <v>50</v>
      </c>
    </row>
    <row r="37" spans="25:34" x14ac:dyDescent="0.25">
      <c r="Y37" s="24">
        <f>'Ввод данных'!L37</f>
        <v>40</v>
      </c>
      <c r="Z37" s="24">
        <f>'Ввод данных'!M37</f>
        <v>0</v>
      </c>
      <c r="AA37" s="24">
        <f>'Ввод данных'!N37</f>
        <v>80</v>
      </c>
      <c r="AB37" s="25">
        <f>'Ввод данных'!P37</f>
        <v>40</v>
      </c>
      <c r="AC37" s="25">
        <f>'Ввод данных'!Q37</f>
        <v>50</v>
      </c>
      <c r="AD37" s="25">
        <f>'Ввод данных'!R37</f>
        <v>80</v>
      </c>
      <c r="AE37" s="10" t="str">
        <f>'Ввод данных'!O37</f>
        <v xml:space="preserve"> </v>
      </c>
      <c r="AF37" s="25">
        <f t="shared" si="1"/>
        <v>40</v>
      </c>
      <c r="AG37" s="25">
        <f t="shared" si="2"/>
        <v>50</v>
      </c>
      <c r="AH37" s="25">
        <f t="shared" si="3"/>
        <v>80</v>
      </c>
    </row>
    <row r="38" spans="25:34" x14ac:dyDescent="0.25">
      <c r="Y38" s="24">
        <f>'Ввод данных'!L38</f>
        <v>0</v>
      </c>
      <c r="Z38" s="24">
        <f>'Ввод данных'!M38</f>
        <v>0</v>
      </c>
      <c r="AA38" s="24">
        <f>'Ввод данных'!N38</f>
        <v>0</v>
      </c>
      <c r="AB38" s="25" t="str">
        <f>'Ввод данных'!P38</f>
        <v>некорректно</v>
      </c>
      <c r="AC38" s="25" t="str">
        <f>'Ввод данных'!Q38</f>
        <v>некорректно</v>
      </c>
      <c r="AD38" s="25" t="str">
        <f>'Ввод данных'!R38</f>
        <v>некорректно</v>
      </c>
      <c r="AE38" s="10" t="str">
        <f>'Ввод данных'!O38</f>
        <v xml:space="preserve"> </v>
      </c>
      <c r="AF38" s="25" t="str">
        <f t="shared" si="1"/>
        <v xml:space="preserve"> </v>
      </c>
      <c r="AG38" s="25" t="str">
        <f t="shared" si="2"/>
        <v xml:space="preserve"> </v>
      </c>
      <c r="AH38" s="25" t="str">
        <f t="shared" si="3"/>
        <v xml:space="preserve"> </v>
      </c>
    </row>
    <row r="39" spans="25:34" x14ac:dyDescent="0.25">
      <c r="Y39" s="24">
        <f>'Ввод данных'!L39</f>
        <v>0</v>
      </c>
      <c r="Z39" s="24">
        <f>'Ввод данных'!M39</f>
        <v>0</v>
      </c>
      <c r="AA39" s="24">
        <f>'Ввод данных'!N39</f>
        <v>0</v>
      </c>
      <c r="AB39" s="25" t="str">
        <f>'Ввод данных'!P39</f>
        <v>некорректно</v>
      </c>
      <c r="AC39" s="25" t="str">
        <f>'Ввод данных'!Q39</f>
        <v>некорректно</v>
      </c>
      <c r="AD39" s="25" t="str">
        <f>'Ввод данных'!R39</f>
        <v>некорректно</v>
      </c>
      <c r="AE39" s="10" t="str">
        <f>'Ввод данных'!O39</f>
        <v xml:space="preserve"> </v>
      </c>
      <c r="AF39" s="25" t="str">
        <f t="shared" si="1"/>
        <v xml:space="preserve"> </v>
      </c>
      <c r="AG39" s="25" t="str">
        <f t="shared" si="2"/>
        <v xml:space="preserve"> </v>
      </c>
      <c r="AH39" s="25" t="str">
        <f t="shared" si="3"/>
        <v xml:space="preserve"> </v>
      </c>
    </row>
    <row r="40" spans="25:34" x14ac:dyDescent="0.25">
      <c r="Y40" s="24">
        <f>'Ввод данных'!L40</f>
        <v>0</v>
      </c>
      <c r="Z40" s="24">
        <f>'Ввод данных'!M40</f>
        <v>0</v>
      </c>
      <c r="AA40" s="24">
        <f>'Ввод данных'!N40</f>
        <v>0</v>
      </c>
      <c r="AB40" s="25" t="str">
        <f>'Ввод данных'!P40</f>
        <v>некорректно</v>
      </c>
      <c r="AC40" s="25" t="str">
        <f>'Ввод данных'!Q40</f>
        <v>некорректно</v>
      </c>
      <c r="AD40" s="25" t="str">
        <f>'Ввод данных'!R40</f>
        <v>некорректно</v>
      </c>
      <c r="AE40" s="10" t="str">
        <f>'Ввод данных'!O40</f>
        <v xml:space="preserve"> </v>
      </c>
      <c r="AF40" s="25" t="str">
        <f t="shared" si="1"/>
        <v xml:space="preserve"> </v>
      </c>
      <c r="AG40" s="25" t="str">
        <f t="shared" si="2"/>
        <v xml:space="preserve"> </v>
      </c>
      <c r="AH40" s="25" t="str">
        <f t="shared" si="3"/>
        <v xml:space="preserve"> </v>
      </c>
    </row>
    <row r="41" spans="25:34" x14ac:dyDescent="0.25">
      <c r="Y41" s="24">
        <f>'Ввод данных'!L41</f>
        <v>0</v>
      </c>
      <c r="Z41" s="24">
        <f>'Ввод данных'!M41</f>
        <v>0</v>
      </c>
      <c r="AA41" s="24">
        <f>'Ввод данных'!N41</f>
        <v>0</v>
      </c>
      <c r="AB41" s="25" t="str">
        <f>'Ввод данных'!P41</f>
        <v>некорректно</v>
      </c>
      <c r="AC41" s="25" t="str">
        <f>'Ввод данных'!Q41</f>
        <v>некорректно</v>
      </c>
      <c r="AD41" s="25" t="str">
        <f>'Ввод данных'!R41</f>
        <v>некорректно</v>
      </c>
      <c r="AE41" s="10" t="str">
        <f>'Ввод данных'!O41</f>
        <v xml:space="preserve"> </v>
      </c>
      <c r="AF41" s="25" t="str">
        <f t="shared" si="1"/>
        <v xml:space="preserve"> </v>
      </c>
      <c r="AG41" s="25" t="str">
        <f t="shared" si="2"/>
        <v xml:space="preserve"> </v>
      </c>
      <c r="AH41" s="25" t="str">
        <f t="shared" si="3"/>
        <v xml:space="preserve"> </v>
      </c>
    </row>
    <row r="42" spans="25:34" x14ac:dyDescent="0.25">
      <c r="Y42" s="24">
        <f>'Ввод данных'!L42</f>
        <v>0</v>
      </c>
      <c r="Z42" s="24">
        <f>'Ввод данных'!M42</f>
        <v>0</v>
      </c>
      <c r="AA42" s="24">
        <f>'Ввод данных'!N42</f>
        <v>0</v>
      </c>
      <c r="AB42" s="25" t="str">
        <f>'Ввод данных'!P42</f>
        <v>некорректно</v>
      </c>
      <c r="AC42" s="25" t="str">
        <f>'Ввод данных'!Q42</f>
        <v>некорректно</v>
      </c>
      <c r="AD42" s="25" t="str">
        <f>'Ввод данных'!R42</f>
        <v>некорректно</v>
      </c>
      <c r="AE42" s="10" t="str">
        <f>'Ввод данных'!O42</f>
        <v xml:space="preserve"> </v>
      </c>
      <c r="AF42" s="25" t="str">
        <f t="shared" si="1"/>
        <v xml:space="preserve"> </v>
      </c>
      <c r="AG42" s="25" t="str">
        <f t="shared" si="2"/>
        <v xml:space="preserve"> </v>
      </c>
      <c r="AH42" s="25" t="str">
        <f t="shared" si="3"/>
        <v xml:space="preserve"> </v>
      </c>
    </row>
    <row r="43" spans="25:34" x14ac:dyDescent="0.25">
      <c r="Y43" s="24">
        <f>'Ввод данных'!L43</f>
        <v>0</v>
      </c>
      <c r="Z43" s="24">
        <f>'Ввод данных'!M43</f>
        <v>0</v>
      </c>
      <c r="AA43" s="24">
        <f>'Ввод данных'!N43</f>
        <v>0</v>
      </c>
      <c r="AB43" s="25" t="str">
        <f>'Ввод данных'!P43</f>
        <v>некорректно</v>
      </c>
      <c r="AC43" s="25" t="str">
        <f>'Ввод данных'!Q43</f>
        <v>некорректно</v>
      </c>
      <c r="AD43" s="25" t="str">
        <f>'Ввод данных'!R43</f>
        <v>некорректно</v>
      </c>
      <c r="AE43" s="10" t="str">
        <f>'Ввод данных'!O43</f>
        <v xml:space="preserve"> </v>
      </c>
      <c r="AF43" s="25" t="str">
        <f t="shared" si="1"/>
        <v xml:space="preserve"> </v>
      </c>
      <c r="AG43" s="25" t="str">
        <f t="shared" si="2"/>
        <v xml:space="preserve"> </v>
      </c>
      <c r="AH43" s="25" t="str">
        <f t="shared" si="3"/>
        <v xml:space="preserve"> </v>
      </c>
    </row>
    <row r="44" spans="25:34" x14ac:dyDescent="0.25">
      <c r="Y44" s="24">
        <f>'Ввод данных'!L44</f>
        <v>0</v>
      </c>
      <c r="Z44" s="24">
        <f>'Ввод данных'!M44</f>
        <v>0</v>
      </c>
      <c r="AA44" s="24">
        <f>'Ввод данных'!N44</f>
        <v>0</v>
      </c>
      <c r="AB44" s="25" t="str">
        <f>'Ввод данных'!P44</f>
        <v>некорректно</v>
      </c>
      <c r="AC44" s="25" t="str">
        <f>'Ввод данных'!Q44</f>
        <v>некорректно</v>
      </c>
      <c r="AD44" s="25" t="str">
        <f>'Ввод данных'!R44</f>
        <v>некорректно</v>
      </c>
      <c r="AE44" s="10" t="str">
        <f>'Ввод данных'!O44</f>
        <v xml:space="preserve"> </v>
      </c>
      <c r="AF44" s="25" t="str">
        <f t="shared" si="1"/>
        <v xml:space="preserve"> </v>
      </c>
      <c r="AG44" s="25" t="str">
        <f t="shared" si="2"/>
        <v xml:space="preserve"> </v>
      </c>
      <c r="AH44" s="25" t="str">
        <f t="shared" si="3"/>
        <v xml:space="preserve"> </v>
      </c>
    </row>
    <row r="45" spans="25:34" x14ac:dyDescent="0.25">
      <c r="Y45" s="24">
        <f>'Ввод данных'!L45</f>
        <v>0</v>
      </c>
      <c r="Z45" s="24">
        <f>'Ввод данных'!M45</f>
        <v>0</v>
      </c>
      <c r="AA45" s="24">
        <f>'Ввод данных'!N45</f>
        <v>0</v>
      </c>
      <c r="AB45" s="25" t="str">
        <f>'Ввод данных'!P45</f>
        <v>некорректно</v>
      </c>
      <c r="AC45" s="25" t="str">
        <f>'Ввод данных'!Q45</f>
        <v>некорректно</v>
      </c>
      <c r="AD45" s="25" t="str">
        <f>'Ввод данных'!R45</f>
        <v>некорректно</v>
      </c>
      <c r="AE45" s="10" t="str">
        <f>'Ввод данных'!O45</f>
        <v xml:space="preserve"> </v>
      </c>
      <c r="AF45" s="25" t="str">
        <f t="shared" si="1"/>
        <v xml:space="preserve"> </v>
      </c>
      <c r="AG45" s="25" t="str">
        <f t="shared" si="2"/>
        <v xml:space="preserve"> </v>
      </c>
      <c r="AH45" s="25" t="str">
        <f t="shared" si="3"/>
        <v xml:space="preserve"> </v>
      </c>
    </row>
    <row r="46" spans="25:34" x14ac:dyDescent="0.25">
      <c r="Y46" s="24">
        <f>'Ввод данных'!L46</f>
        <v>0</v>
      </c>
      <c r="Z46" s="24">
        <f>'Ввод данных'!M46</f>
        <v>0</v>
      </c>
      <c r="AA46" s="24">
        <f>'Ввод данных'!N46</f>
        <v>0</v>
      </c>
      <c r="AB46" s="25" t="str">
        <f>'Ввод данных'!P46</f>
        <v>некорректно</v>
      </c>
      <c r="AC46" s="25" t="str">
        <f>'Ввод данных'!Q46</f>
        <v>некорректно</v>
      </c>
      <c r="AD46" s="25" t="str">
        <f>'Ввод данных'!R46</f>
        <v>некорректно</v>
      </c>
      <c r="AE46" s="10" t="str">
        <f>'Ввод данных'!O46</f>
        <v xml:space="preserve"> </v>
      </c>
      <c r="AF46" s="25" t="str">
        <f t="shared" si="1"/>
        <v xml:space="preserve"> </v>
      </c>
      <c r="AG46" s="25" t="str">
        <f t="shared" si="2"/>
        <v xml:space="preserve"> </v>
      </c>
      <c r="AH46" s="25" t="str">
        <f t="shared" si="3"/>
        <v xml:space="preserve"> </v>
      </c>
    </row>
    <row r="47" spans="25:34" x14ac:dyDescent="0.25">
      <c r="Y47" s="24">
        <f>'Ввод данных'!L47</f>
        <v>0</v>
      </c>
      <c r="Z47" s="24">
        <f>'Ввод данных'!M47</f>
        <v>0</v>
      </c>
      <c r="AA47" s="24">
        <f>'Ввод данных'!N47</f>
        <v>0</v>
      </c>
      <c r="AB47" s="25" t="str">
        <f>'Ввод данных'!P47</f>
        <v>некорректно</v>
      </c>
      <c r="AC47" s="25" t="str">
        <f>'Ввод данных'!Q47</f>
        <v>некорректно</v>
      </c>
      <c r="AD47" s="25" t="str">
        <f>'Ввод данных'!R47</f>
        <v>некорректно</v>
      </c>
      <c r="AE47" s="10" t="str">
        <f>'Ввод данных'!O47</f>
        <v xml:space="preserve"> </v>
      </c>
      <c r="AF47" s="25" t="str">
        <f t="shared" si="1"/>
        <v xml:space="preserve"> </v>
      </c>
      <c r="AG47" s="25" t="str">
        <f t="shared" si="2"/>
        <v xml:space="preserve"> </v>
      </c>
      <c r="AH47" s="25" t="str">
        <f t="shared" si="3"/>
        <v xml:space="preserve"> </v>
      </c>
    </row>
    <row r="48" spans="25:34" x14ac:dyDescent="0.25">
      <c r="Y48" s="24">
        <f>'Ввод данных'!L48</f>
        <v>0</v>
      </c>
      <c r="Z48" s="24">
        <f>'Ввод данных'!M48</f>
        <v>0</v>
      </c>
      <c r="AA48" s="24">
        <f>'Ввод данных'!N48</f>
        <v>0</v>
      </c>
      <c r="AB48" s="25" t="str">
        <f>'Ввод данных'!P48</f>
        <v>некорректно</v>
      </c>
      <c r="AC48" s="25" t="str">
        <f>'Ввод данных'!Q48</f>
        <v>некорректно</v>
      </c>
      <c r="AD48" s="25" t="str">
        <f>'Ввод данных'!R48</f>
        <v>некорректно</v>
      </c>
      <c r="AE48" s="10" t="str">
        <f>'Ввод данных'!O48</f>
        <v xml:space="preserve"> </v>
      </c>
      <c r="AF48" s="25" t="str">
        <f t="shared" si="1"/>
        <v xml:space="preserve"> </v>
      </c>
      <c r="AG48" s="25" t="str">
        <f t="shared" si="2"/>
        <v xml:space="preserve"> </v>
      </c>
      <c r="AH48" s="25" t="str">
        <f t="shared" si="3"/>
        <v xml:space="preserve"> </v>
      </c>
    </row>
    <row r="49" spans="25:34" x14ac:dyDescent="0.25">
      <c r="Y49" s="24">
        <f>'Ввод данных'!L49</f>
        <v>0</v>
      </c>
      <c r="Z49" s="24">
        <f>'Ввод данных'!M49</f>
        <v>0</v>
      </c>
      <c r="AA49" s="24">
        <f>'Ввод данных'!N49</f>
        <v>0</v>
      </c>
      <c r="AB49" s="25" t="str">
        <f>'Ввод данных'!P49</f>
        <v>некорректно</v>
      </c>
      <c r="AC49" s="25" t="str">
        <f>'Ввод данных'!Q49</f>
        <v>некорректно</v>
      </c>
      <c r="AD49" s="25" t="str">
        <f>'Ввод данных'!R49</f>
        <v>некорректно</v>
      </c>
      <c r="AE49" s="10" t="str">
        <f>'Ввод данных'!O49</f>
        <v xml:space="preserve"> </v>
      </c>
      <c r="AF49" s="25" t="str">
        <f t="shared" si="1"/>
        <v xml:space="preserve"> </v>
      </c>
      <c r="AG49" s="25" t="str">
        <f t="shared" si="2"/>
        <v xml:space="preserve"> </v>
      </c>
      <c r="AH49" s="25" t="str">
        <f t="shared" si="3"/>
        <v xml:space="preserve"> </v>
      </c>
    </row>
    <row r="50" spans="25:34" x14ac:dyDescent="0.25">
      <c r="Y50" s="24">
        <f>'Ввод данных'!L50</f>
        <v>0</v>
      </c>
      <c r="Z50" s="24">
        <f>'Ввод данных'!M50</f>
        <v>0</v>
      </c>
      <c r="AA50" s="24">
        <f>'Ввод данных'!N50</f>
        <v>0</v>
      </c>
      <c r="AB50" s="25" t="str">
        <f>'Ввод данных'!P50</f>
        <v>некорректно</v>
      </c>
      <c r="AC50" s="25" t="str">
        <f>'Ввод данных'!Q50</f>
        <v>некорректно</v>
      </c>
      <c r="AD50" s="25" t="str">
        <f>'Ввод данных'!R50</f>
        <v>некорректно</v>
      </c>
      <c r="AE50" s="10" t="str">
        <f>'Ввод данных'!O50</f>
        <v xml:space="preserve"> </v>
      </c>
      <c r="AF50" s="25" t="str">
        <f t="shared" si="1"/>
        <v xml:space="preserve"> </v>
      </c>
      <c r="AG50" s="25" t="str">
        <f t="shared" si="2"/>
        <v xml:space="preserve"> </v>
      </c>
      <c r="AH50" s="25" t="str">
        <f t="shared" si="3"/>
        <v xml:space="preserve"> </v>
      </c>
    </row>
    <row r="51" spans="25:34" x14ac:dyDescent="0.25">
      <c r="Y51" s="24">
        <f>'Ввод данных'!L51</f>
        <v>0</v>
      </c>
      <c r="Z51" s="24">
        <f>'Ввод данных'!M51</f>
        <v>0</v>
      </c>
      <c r="AA51" s="24">
        <f>'Ввод данных'!N51</f>
        <v>0</v>
      </c>
      <c r="AB51" s="25" t="str">
        <f>'Ввод данных'!P51</f>
        <v>некорректно</v>
      </c>
      <c r="AC51" s="25" t="str">
        <f>'Ввод данных'!Q51</f>
        <v>некорректно</v>
      </c>
      <c r="AD51" s="25" t="str">
        <f>'Ввод данных'!R51</f>
        <v>некорректно</v>
      </c>
      <c r="AE51" s="10" t="str">
        <f>'Ввод данных'!O51</f>
        <v xml:space="preserve"> </v>
      </c>
      <c r="AF51" s="25" t="str">
        <f t="shared" si="1"/>
        <v xml:space="preserve"> </v>
      </c>
      <c r="AG51" s="25" t="str">
        <f t="shared" si="2"/>
        <v xml:space="preserve"> </v>
      </c>
      <c r="AH51" s="25" t="str">
        <f t="shared" si="3"/>
        <v xml:space="preserve"> </v>
      </c>
    </row>
    <row r="52" spans="25:34" x14ac:dyDescent="0.25">
      <c r="Y52" s="24">
        <f>'Ввод данных'!L52</f>
        <v>0</v>
      </c>
      <c r="Z52" s="24">
        <f>'Ввод данных'!M52</f>
        <v>0</v>
      </c>
      <c r="AA52" s="24">
        <f>'Ввод данных'!N52</f>
        <v>0</v>
      </c>
      <c r="AB52" s="25" t="str">
        <f>'Ввод данных'!P52</f>
        <v>некорректно</v>
      </c>
      <c r="AC52" s="25" t="str">
        <f>'Ввод данных'!Q52</f>
        <v>некорректно</v>
      </c>
      <c r="AD52" s="25" t="str">
        <f>'Ввод данных'!R52</f>
        <v>некорректно</v>
      </c>
      <c r="AE52" s="10" t="str">
        <f>'Ввод данных'!O52</f>
        <v xml:space="preserve"> </v>
      </c>
      <c r="AF52" s="25" t="str">
        <f t="shared" si="1"/>
        <v xml:space="preserve"> </v>
      </c>
      <c r="AG52" s="25" t="str">
        <f t="shared" si="2"/>
        <v xml:space="preserve"> </v>
      </c>
      <c r="AH52" s="25" t="str">
        <f t="shared" si="3"/>
        <v xml:space="preserve"> </v>
      </c>
    </row>
    <row r="53" spans="25:34" x14ac:dyDescent="0.25">
      <c r="Y53" s="24">
        <f>'Ввод данных'!L53</f>
        <v>0</v>
      </c>
      <c r="Z53" s="24">
        <f>'Ввод данных'!M53</f>
        <v>0</v>
      </c>
      <c r="AA53" s="24">
        <f>'Ввод данных'!N53</f>
        <v>0</v>
      </c>
      <c r="AB53" s="25" t="str">
        <f>'Ввод данных'!P53</f>
        <v>некорректно</v>
      </c>
      <c r="AC53" s="25" t="str">
        <f>'Ввод данных'!Q53</f>
        <v>некорректно</v>
      </c>
      <c r="AD53" s="25" t="str">
        <f>'Ввод данных'!R53</f>
        <v>некорректно</v>
      </c>
      <c r="AE53" s="10" t="str">
        <f>'Ввод данных'!O53</f>
        <v xml:space="preserve"> </v>
      </c>
      <c r="AF53" s="25" t="str">
        <f t="shared" si="1"/>
        <v xml:space="preserve"> </v>
      </c>
      <c r="AG53" s="25" t="str">
        <f t="shared" si="2"/>
        <v xml:space="preserve"> </v>
      </c>
      <c r="AH53" s="25" t="str">
        <f t="shared" si="3"/>
        <v xml:space="preserve"> </v>
      </c>
    </row>
    <row r="54" spans="25:34" x14ac:dyDescent="0.25">
      <c r="Y54" s="24">
        <f>'Ввод данных'!L54</f>
        <v>0</v>
      </c>
      <c r="Z54" s="24">
        <f>'Ввод данных'!M54</f>
        <v>0</v>
      </c>
      <c r="AA54" s="24">
        <f>'Ввод данных'!N54</f>
        <v>0</v>
      </c>
      <c r="AB54" s="25" t="str">
        <f>'Ввод данных'!P54</f>
        <v>некорректно</v>
      </c>
      <c r="AC54" s="25" t="str">
        <f>'Ввод данных'!Q54</f>
        <v>некорректно</v>
      </c>
      <c r="AD54" s="25" t="str">
        <f>'Ввод данных'!R54</f>
        <v>некорректно</v>
      </c>
      <c r="AE54" s="10" t="str">
        <f>'Ввод данных'!O54</f>
        <v xml:space="preserve"> </v>
      </c>
      <c r="AF54" s="25" t="str">
        <f t="shared" si="1"/>
        <v xml:space="preserve"> </v>
      </c>
      <c r="AG54" s="25" t="str">
        <f t="shared" si="2"/>
        <v xml:space="preserve"> </v>
      </c>
      <c r="AH54" s="25" t="str">
        <f t="shared" si="3"/>
        <v xml:space="preserve"> </v>
      </c>
    </row>
    <row r="55" spans="25:34" x14ac:dyDescent="0.25">
      <c r="Y55" s="24">
        <f>'Ввод данных'!L55</f>
        <v>0</v>
      </c>
      <c r="Z55" s="24">
        <f>'Ввод данных'!M55</f>
        <v>0</v>
      </c>
      <c r="AA55" s="24">
        <f>'Ввод данных'!N55</f>
        <v>0</v>
      </c>
      <c r="AB55" s="25" t="str">
        <f>'Ввод данных'!P55</f>
        <v>некорректно</v>
      </c>
      <c r="AC55" s="25" t="str">
        <f>'Ввод данных'!Q55</f>
        <v>некорректно</v>
      </c>
      <c r="AD55" s="25" t="str">
        <f>'Ввод данных'!R55</f>
        <v>некорректно</v>
      </c>
      <c r="AE55" s="10" t="str">
        <f>'Ввод данных'!O55</f>
        <v xml:space="preserve"> </v>
      </c>
      <c r="AF55" s="25" t="str">
        <f t="shared" si="1"/>
        <v xml:space="preserve"> </v>
      </c>
      <c r="AG55" s="25" t="str">
        <f t="shared" si="2"/>
        <v xml:space="preserve"> </v>
      </c>
      <c r="AH55" s="25" t="str">
        <f t="shared" si="3"/>
        <v xml:space="preserve"> </v>
      </c>
    </row>
    <row r="56" spans="25:34" x14ac:dyDescent="0.25">
      <c r="Y56" s="24">
        <f>'Ввод данных'!L56</f>
        <v>0</v>
      </c>
      <c r="Z56" s="24">
        <f>'Ввод данных'!M56</f>
        <v>0</v>
      </c>
      <c r="AA56" s="24">
        <f>'Ввод данных'!N56</f>
        <v>0</v>
      </c>
      <c r="AB56" s="25" t="str">
        <f>'Ввод данных'!P56</f>
        <v>некорректно</v>
      </c>
      <c r="AC56" s="25" t="str">
        <f>'Ввод данных'!Q56</f>
        <v>некорректно</v>
      </c>
      <c r="AD56" s="25" t="str">
        <f>'Ввод данных'!R56</f>
        <v>некорректно</v>
      </c>
      <c r="AE56" s="10" t="str">
        <f>'Ввод данных'!O56</f>
        <v xml:space="preserve"> </v>
      </c>
      <c r="AF56" s="25" t="str">
        <f t="shared" si="1"/>
        <v xml:space="preserve"> </v>
      </c>
      <c r="AG56" s="25" t="str">
        <f t="shared" si="2"/>
        <v xml:space="preserve"> </v>
      </c>
      <c r="AH56" s="25" t="str">
        <f t="shared" si="3"/>
        <v xml:space="preserve"> </v>
      </c>
    </row>
    <row r="57" spans="25:34" x14ac:dyDescent="0.25">
      <c r="Y57" s="24">
        <f>'Ввод данных'!L57</f>
        <v>0</v>
      </c>
      <c r="Z57" s="24">
        <f>'Ввод данных'!M57</f>
        <v>0</v>
      </c>
      <c r="AA57" s="24">
        <f>'Ввод данных'!N57</f>
        <v>0</v>
      </c>
      <c r="AB57" s="25" t="str">
        <f>'Ввод данных'!P57</f>
        <v>некорректно</v>
      </c>
      <c r="AC57" s="25" t="str">
        <f>'Ввод данных'!Q57</f>
        <v>некорректно</v>
      </c>
      <c r="AD57" s="25" t="str">
        <f>'Ввод данных'!R57</f>
        <v>некорректно</v>
      </c>
      <c r="AE57" s="10" t="str">
        <f>'Ввод данных'!O57</f>
        <v xml:space="preserve"> </v>
      </c>
      <c r="AF57" s="25" t="str">
        <f t="shared" si="1"/>
        <v xml:space="preserve"> </v>
      </c>
      <c r="AG57" s="25" t="str">
        <f t="shared" si="2"/>
        <v xml:space="preserve"> </v>
      </c>
      <c r="AH57" s="25" t="str">
        <f t="shared" si="3"/>
        <v xml:space="preserve"> </v>
      </c>
    </row>
    <row r="58" spans="25:34" x14ac:dyDescent="0.25">
      <c r="Y58" s="24">
        <f>'Ввод данных'!L58</f>
        <v>0</v>
      </c>
      <c r="Z58" s="24">
        <f>'Ввод данных'!M58</f>
        <v>0</v>
      </c>
      <c r="AA58" s="24">
        <f>'Ввод данных'!N58</f>
        <v>0</v>
      </c>
      <c r="AB58" s="25" t="str">
        <f>'Ввод данных'!P58</f>
        <v>некорректно</v>
      </c>
      <c r="AC58" s="25" t="str">
        <f>'Ввод данных'!Q58</f>
        <v>некорректно</v>
      </c>
      <c r="AD58" s="25" t="str">
        <f>'Ввод данных'!R58</f>
        <v>некорректно</v>
      </c>
      <c r="AE58" s="10" t="str">
        <f>'Ввод данных'!O58</f>
        <v xml:space="preserve"> </v>
      </c>
      <c r="AF58" s="25" t="str">
        <f t="shared" si="1"/>
        <v xml:space="preserve"> </v>
      </c>
      <c r="AG58" s="25" t="str">
        <f t="shared" si="2"/>
        <v xml:space="preserve"> </v>
      </c>
      <c r="AH58" s="25" t="str">
        <f t="shared" si="3"/>
        <v xml:space="preserve"> </v>
      </c>
    </row>
    <row r="59" spans="25:34" x14ac:dyDescent="0.25">
      <c r="Y59" s="24">
        <f>'Ввод данных'!L59</f>
        <v>0</v>
      </c>
      <c r="Z59" s="24">
        <f>'Ввод данных'!M59</f>
        <v>0</v>
      </c>
      <c r="AA59" s="24">
        <f>'Ввод данных'!N59</f>
        <v>0</v>
      </c>
      <c r="AB59" s="25" t="str">
        <f>'Ввод данных'!P59</f>
        <v>некорректно</v>
      </c>
      <c r="AC59" s="25" t="str">
        <f>'Ввод данных'!Q59</f>
        <v>некорректно</v>
      </c>
      <c r="AD59" s="25" t="str">
        <f>'Ввод данных'!R59</f>
        <v>некорректно</v>
      </c>
      <c r="AE59" s="10" t="str">
        <f>'Ввод данных'!O59</f>
        <v xml:space="preserve"> </v>
      </c>
      <c r="AF59" s="25" t="str">
        <f t="shared" si="1"/>
        <v xml:space="preserve"> </v>
      </c>
      <c r="AG59" s="25" t="str">
        <f t="shared" si="2"/>
        <v xml:space="preserve"> </v>
      </c>
      <c r="AH59" s="25" t="str">
        <f t="shared" si="3"/>
        <v xml:space="preserve"> </v>
      </c>
    </row>
    <row r="60" spans="25:34" x14ac:dyDescent="0.25">
      <c r="Y60" s="24">
        <f>'Ввод данных'!L60</f>
        <v>0</v>
      </c>
      <c r="Z60" s="24">
        <f>'Ввод данных'!M60</f>
        <v>0</v>
      </c>
      <c r="AA60" s="24">
        <f>'Ввод данных'!N60</f>
        <v>0</v>
      </c>
      <c r="AB60" s="25" t="str">
        <f>'Ввод данных'!P60</f>
        <v>некорректно</v>
      </c>
      <c r="AC60" s="25" t="str">
        <f>'Ввод данных'!Q60</f>
        <v>некорректно</v>
      </c>
      <c r="AD60" s="25" t="str">
        <f>'Ввод данных'!R60</f>
        <v>некорректно</v>
      </c>
      <c r="AE60" s="10" t="str">
        <f>'Ввод данных'!O60</f>
        <v xml:space="preserve"> </v>
      </c>
      <c r="AF60" s="25" t="str">
        <f t="shared" si="1"/>
        <v xml:space="preserve"> </v>
      </c>
      <c r="AG60" s="25" t="str">
        <f t="shared" si="2"/>
        <v xml:space="preserve"> </v>
      </c>
      <c r="AH60" s="25" t="str">
        <f t="shared" si="3"/>
        <v xml:space="preserve"> </v>
      </c>
    </row>
    <row r="61" spans="25:34" x14ac:dyDescent="0.25">
      <c r="Y61" s="24">
        <f>'Ввод данных'!L61</f>
        <v>0</v>
      </c>
      <c r="Z61" s="24">
        <f>'Ввод данных'!M61</f>
        <v>0</v>
      </c>
      <c r="AA61" s="24">
        <f>'Ввод данных'!N61</f>
        <v>0</v>
      </c>
      <c r="AB61" s="25" t="str">
        <f>'Ввод данных'!P61</f>
        <v>некорректно</v>
      </c>
      <c r="AC61" s="25" t="str">
        <f>'Ввод данных'!Q61</f>
        <v>некорректно</v>
      </c>
      <c r="AD61" s="25" t="str">
        <f>'Ввод данных'!R61</f>
        <v>некорректно</v>
      </c>
      <c r="AE61" s="10" t="str">
        <f>'Ввод данных'!O61</f>
        <v xml:space="preserve"> </v>
      </c>
      <c r="AF61" s="25" t="str">
        <f t="shared" si="1"/>
        <v xml:space="preserve"> </v>
      </c>
      <c r="AG61" s="25" t="str">
        <f t="shared" si="2"/>
        <v xml:space="preserve"> </v>
      </c>
      <c r="AH61" s="25" t="str">
        <f t="shared" si="3"/>
        <v xml:space="preserve"> </v>
      </c>
    </row>
    <row r="62" spans="25:34" x14ac:dyDescent="0.25">
      <c r="Y62" s="24">
        <f>'Ввод данных'!L62</f>
        <v>0</v>
      </c>
      <c r="Z62" s="24">
        <f>'Ввод данных'!M62</f>
        <v>0</v>
      </c>
      <c r="AA62" s="24">
        <f>'Ввод данных'!N62</f>
        <v>0</v>
      </c>
      <c r="AB62" s="25" t="str">
        <f>'Ввод данных'!P62</f>
        <v>некорректно</v>
      </c>
      <c r="AC62" s="25" t="str">
        <f>'Ввод данных'!Q62</f>
        <v>некорректно</v>
      </c>
      <c r="AD62" s="25" t="str">
        <f>'Ввод данных'!R62</f>
        <v>некорректно</v>
      </c>
      <c r="AE62" s="10" t="str">
        <f>'Ввод данных'!O62</f>
        <v xml:space="preserve"> </v>
      </c>
      <c r="AF62" s="25" t="str">
        <f t="shared" si="1"/>
        <v xml:space="preserve"> </v>
      </c>
      <c r="AG62" s="25" t="str">
        <f t="shared" si="2"/>
        <v xml:space="preserve"> </v>
      </c>
      <c r="AH62" s="25" t="str">
        <f t="shared" si="3"/>
        <v xml:space="preserve"> </v>
      </c>
    </row>
    <row r="63" spans="25:34" x14ac:dyDescent="0.25">
      <c r="Y63" s="24">
        <f>'Ввод данных'!L63</f>
        <v>0</v>
      </c>
      <c r="Z63" s="24">
        <f>'Ввод данных'!M63</f>
        <v>0</v>
      </c>
      <c r="AA63" s="24">
        <f>'Ввод данных'!N63</f>
        <v>0</v>
      </c>
      <c r="AB63" s="25" t="str">
        <f>'Ввод данных'!P63</f>
        <v>некорректно</v>
      </c>
      <c r="AC63" s="25" t="str">
        <f>'Ввод данных'!Q63</f>
        <v>некорректно</v>
      </c>
      <c r="AD63" s="25" t="str">
        <f>'Ввод данных'!R63</f>
        <v>некорректно</v>
      </c>
      <c r="AE63" s="10" t="str">
        <f>'Ввод данных'!O63</f>
        <v xml:space="preserve"> </v>
      </c>
      <c r="AF63" s="25" t="str">
        <f t="shared" si="1"/>
        <v xml:space="preserve"> </v>
      </c>
      <c r="AG63" s="25" t="str">
        <f t="shared" si="2"/>
        <v xml:space="preserve"> </v>
      </c>
      <c r="AH63" s="25" t="str">
        <f t="shared" si="3"/>
        <v xml:space="preserve"> </v>
      </c>
    </row>
    <row r="64" spans="25:34" x14ac:dyDescent="0.25">
      <c r="Y64" s="24">
        <f>'Ввод данных'!L64</f>
        <v>0</v>
      </c>
      <c r="Z64" s="24">
        <f>'Ввод данных'!M64</f>
        <v>0</v>
      </c>
      <c r="AA64" s="24">
        <f>'Ввод данных'!N64</f>
        <v>0</v>
      </c>
      <c r="AB64" s="25" t="str">
        <f>'Ввод данных'!P64</f>
        <v>некорректно</v>
      </c>
      <c r="AC64" s="25" t="str">
        <f>'Ввод данных'!Q64</f>
        <v>некорректно</v>
      </c>
      <c r="AD64" s="25" t="str">
        <f>'Ввод данных'!R64</f>
        <v>некорректно</v>
      </c>
      <c r="AE64" s="10" t="str">
        <f>'Ввод данных'!O64</f>
        <v xml:space="preserve"> </v>
      </c>
      <c r="AF64" s="25" t="str">
        <f t="shared" si="1"/>
        <v xml:space="preserve"> </v>
      </c>
      <c r="AG64" s="25" t="str">
        <f t="shared" si="2"/>
        <v xml:space="preserve"> </v>
      </c>
      <c r="AH64" s="25" t="str">
        <f t="shared" si="3"/>
        <v xml:space="preserve"> </v>
      </c>
    </row>
    <row r="65" spans="25:34" x14ac:dyDescent="0.25">
      <c r="Y65" s="24">
        <f>'Ввод данных'!L65</f>
        <v>0</v>
      </c>
      <c r="Z65" s="24">
        <f>'Ввод данных'!M65</f>
        <v>0</v>
      </c>
      <c r="AA65" s="24">
        <f>'Ввод данных'!N65</f>
        <v>0</v>
      </c>
      <c r="AB65" s="25" t="str">
        <f>'Ввод данных'!P65</f>
        <v>некорректно</v>
      </c>
      <c r="AC65" s="25" t="str">
        <f>'Ввод данных'!Q65</f>
        <v>некорректно</v>
      </c>
      <c r="AD65" s="25" t="str">
        <f>'Ввод данных'!R65</f>
        <v>некорректно</v>
      </c>
      <c r="AE65" s="10" t="str">
        <f>'Ввод данных'!O65</f>
        <v xml:space="preserve"> </v>
      </c>
      <c r="AF65" s="25" t="str">
        <f t="shared" si="1"/>
        <v xml:space="preserve"> </v>
      </c>
      <c r="AG65" s="25" t="str">
        <f t="shared" si="2"/>
        <v xml:space="preserve"> </v>
      </c>
      <c r="AH65" s="25" t="str">
        <f t="shared" si="3"/>
        <v xml:space="preserve"> </v>
      </c>
    </row>
    <row r="66" spans="25:34" x14ac:dyDescent="0.25">
      <c r="Y66" s="24">
        <f>'Ввод данных'!L66</f>
        <v>0</v>
      </c>
      <c r="Z66" s="24">
        <f>'Ввод данных'!M66</f>
        <v>0</v>
      </c>
      <c r="AA66" s="24">
        <f>'Ввод данных'!N66</f>
        <v>0</v>
      </c>
      <c r="AB66" s="25" t="str">
        <f>'Ввод данных'!P66</f>
        <v>некорректно</v>
      </c>
      <c r="AC66" s="25" t="str">
        <f>'Ввод данных'!Q66</f>
        <v>некорректно</v>
      </c>
      <c r="AD66" s="25" t="str">
        <f>'Ввод данных'!R66</f>
        <v>некорректно</v>
      </c>
      <c r="AE66" s="10" t="str">
        <f>'Ввод данных'!O66</f>
        <v xml:space="preserve"> </v>
      </c>
      <c r="AF66" s="25" t="str">
        <f t="shared" si="1"/>
        <v xml:space="preserve"> </v>
      </c>
      <c r="AG66" s="25" t="str">
        <f t="shared" si="2"/>
        <v xml:space="preserve"> </v>
      </c>
      <c r="AH66" s="25" t="str">
        <f t="shared" si="3"/>
        <v xml:space="preserve"> </v>
      </c>
    </row>
    <row r="67" spans="25:34" x14ac:dyDescent="0.25">
      <c r="Y67" s="46">
        <f>'Ввод данных'!L67</f>
        <v>0</v>
      </c>
      <c r="Z67" s="24">
        <f>'Ввод данных'!M67</f>
        <v>0</v>
      </c>
      <c r="AA67" s="24">
        <f>'Ввод данных'!N67</f>
        <v>0</v>
      </c>
      <c r="AB67" s="25" t="str">
        <f>'Ввод данных'!P67</f>
        <v>некорректно</v>
      </c>
      <c r="AC67" s="25" t="str">
        <f>'Ввод данных'!Q67</f>
        <v>некорректно</v>
      </c>
      <c r="AD67" s="25" t="str">
        <f>'Ввод данных'!R67</f>
        <v>некорректно</v>
      </c>
      <c r="AE67" s="10" t="str">
        <f>'Ввод данных'!O67</f>
        <v xml:space="preserve"> </v>
      </c>
      <c r="AF67" s="25" t="str">
        <f t="shared" si="1"/>
        <v xml:space="preserve"> </v>
      </c>
      <c r="AG67" s="25" t="str">
        <f t="shared" si="2"/>
        <v xml:space="preserve"> </v>
      </c>
      <c r="AH67" s="25" t="str">
        <f t="shared" si="3"/>
        <v xml:space="preserve"> </v>
      </c>
    </row>
    <row r="68" spans="25:34" x14ac:dyDescent="0.25">
      <c r="Y68" s="46">
        <f>'Ввод данных'!L68</f>
        <v>0</v>
      </c>
      <c r="Z68" s="24">
        <f>'Ввод данных'!M68</f>
        <v>0</v>
      </c>
      <c r="AA68" s="24">
        <f>'Ввод данных'!N68</f>
        <v>0</v>
      </c>
      <c r="AB68" s="25" t="str">
        <f>'Ввод данных'!P68</f>
        <v>некорректно</v>
      </c>
      <c r="AC68" s="25" t="str">
        <f>'Ввод данных'!Q68</f>
        <v>некорректно</v>
      </c>
      <c r="AD68" s="25" t="str">
        <f>'Ввод данных'!R68</f>
        <v>некорректно</v>
      </c>
      <c r="AE68" s="10" t="str">
        <f>'Ввод данных'!O68</f>
        <v xml:space="preserve"> </v>
      </c>
      <c r="AF68" s="25" t="str">
        <f t="shared" si="1"/>
        <v xml:space="preserve"> </v>
      </c>
      <c r="AG68" s="25" t="str">
        <f t="shared" si="2"/>
        <v xml:space="preserve"> </v>
      </c>
      <c r="AH68" s="25" t="str">
        <f t="shared" si="3"/>
        <v xml:space="preserve"> </v>
      </c>
    </row>
    <row r="69" spans="25:34" x14ac:dyDescent="0.25">
      <c r="Y69" s="46">
        <f>'Ввод данных'!L69</f>
        <v>0</v>
      </c>
      <c r="Z69" s="24">
        <f>'Ввод данных'!M69</f>
        <v>0</v>
      </c>
      <c r="AA69" s="24">
        <f>'Ввод данных'!N69</f>
        <v>0</v>
      </c>
      <c r="AB69" s="25" t="str">
        <f>'Ввод данных'!P69</f>
        <v>некорректно</v>
      </c>
      <c r="AC69" s="25" t="str">
        <f>'Ввод данных'!Q69</f>
        <v>некорректно</v>
      </c>
      <c r="AD69" s="25" t="str">
        <f>'Ввод данных'!R69</f>
        <v>некорректно</v>
      </c>
      <c r="AE69" s="10" t="str">
        <f>'Ввод данных'!O69</f>
        <v xml:space="preserve"> </v>
      </c>
      <c r="AF69" s="25" t="str">
        <f t="shared" ref="AF69:AF132" si="5">IF(OR(AE69="проверить",AND(AB69="некорректно",AC69="некорректно",AD69="некорректно"))," ",AB69)</f>
        <v xml:space="preserve"> </v>
      </c>
      <c r="AG69" s="25" t="str">
        <f t="shared" ref="AG69:AG132" si="6">IF(OR(AE69="проверить",AND(AB69="некорректно",AC69="некорректно",AD69="некорректно"))," ",AC69)</f>
        <v xml:space="preserve"> </v>
      </c>
      <c r="AH69" s="25" t="str">
        <f t="shared" ref="AH69:AH132" si="7">IF(OR(AE69="проверить",AND(AB69="некорректно",AC69="некорректно",AD69="некорректно"))," ",AD69)</f>
        <v xml:space="preserve"> </v>
      </c>
    </row>
    <row r="70" spans="25:34" x14ac:dyDescent="0.25">
      <c r="Y70" s="46">
        <f>'Ввод данных'!L70</f>
        <v>0</v>
      </c>
      <c r="Z70" s="24">
        <f>'Ввод данных'!M70</f>
        <v>0</v>
      </c>
      <c r="AA70" s="24">
        <f>'Ввод данных'!N70</f>
        <v>0</v>
      </c>
      <c r="AB70" s="25" t="str">
        <f>'Ввод данных'!P70</f>
        <v>некорректно</v>
      </c>
      <c r="AC70" s="25" t="str">
        <f>'Ввод данных'!Q70</f>
        <v>некорректно</v>
      </c>
      <c r="AD70" s="25" t="str">
        <f>'Ввод данных'!R70</f>
        <v>некорректно</v>
      </c>
      <c r="AE70" s="10" t="str">
        <f>'Ввод данных'!O70</f>
        <v xml:space="preserve"> </v>
      </c>
      <c r="AF70" s="25" t="str">
        <f t="shared" si="5"/>
        <v xml:space="preserve"> </v>
      </c>
      <c r="AG70" s="25" t="str">
        <f t="shared" si="6"/>
        <v xml:space="preserve"> </v>
      </c>
      <c r="AH70" s="25" t="str">
        <f t="shared" si="7"/>
        <v xml:space="preserve"> </v>
      </c>
    </row>
    <row r="71" spans="25:34" x14ac:dyDescent="0.25">
      <c r="Y71" s="46">
        <f>'Ввод данных'!L71</f>
        <v>0</v>
      </c>
      <c r="Z71" s="24">
        <f>'Ввод данных'!M71</f>
        <v>0</v>
      </c>
      <c r="AA71" s="24">
        <f>'Ввод данных'!N71</f>
        <v>0</v>
      </c>
      <c r="AB71" s="25" t="str">
        <f>'Ввод данных'!P71</f>
        <v>некорректно</v>
      </c>
      <c r="AC71" s="25" t="str">
        <f>'Ввод данных'!Q71</f>
        <v>некорректно</v>
      </c>
      <c r="AD71" s="25" t="str">
        <f>'Ввод данных'!R71</f>
        <v>некорректно</v>
      </c>
      <c r="AE71" s="10" t="str">
        <f>'Ввод данных'!O71</f>
        <v xml:space="preserve"> </v>
      </c>
      <c r="AF71" s="25" t="str">
        <f t="shared" si="5"/>
        <v xml:space="preserve"> </v>
      </c>
      <c r="AG71" s="25" t="str">
        <f t="shared" si="6"/>
        <v xml:space="preserve"> </v>
      </c>
      <c r="AH71" s="25" t="str">
        <f t="shared" si="7"/>
        <v xml:space="preserve"> </v>
      </c>
    </row>
    <row r="72" spans="25:34" x14ac:dyDescent="0.25">
      <c r="Y72" s="46">
        <f>'Ввод данных'!L72</f>
        <v>0</v>
      </c>
      <c r="Z72" s="24">
        <f>'Ввод данных'!M72</f>
        <v>0</v>
      </c>
      <c r="AA72" s="24">
        <f>'Ввод данных'!N72</f>
        <v>0</v>
      </c>
      <c r="AB72" s="25" t="str">
        <f>'Ввод данных'!P72</f>
        <v>некорректно</v>
      </c>
      <c r="AC72" s="25" t="str">
        <f>'Ввод данных'!Q72</f>
        <v>некорректно</v>
      </c>
      <c r="AD72" s="25" t="str">
        <f>'Ввод данных'!R72</f>
        <v>некорректно</v>
      </c>
      <c r="AE72" s="10" t="str">
        <f>'Ввод данных'!O72</f>
        <v xml:space="preserve"> </v>
      </c>
      <c r="AF72" s="25" t="str">
        <f t="shared" si="5"/>
        <v xml:space="preserve"> </v>
      </c>
      <c r="AG72" s="25" t="str">
        <f t="shared" si="6"/>
        <v xml:space="preserve"> </v>
      </c>
      <c r="AH72" s="25" t="str">
        <f t="shared" si="7"/>
        <v xml:space="preserve"> </v>
      </c>
    </row>
    <row r="73" spans="25:34" x14ac:dyDescent="0.25">
      <c r="Y73" s="46">
        <f>'Ввод данных'!L73</f>
        <v>0</v>
      </c>
      <c r="Z73" s="24">
        <f>'Ввод данных'!M73</f>
        <v>0</v>
      </c>
      <c r="AA73" s="24">
        <f>'Ввод данных'!N73</f>
        <v>0</v>
      </c>
      <c r="AB73" s="25" t="str">
        <f>'Ввод данных'!P73</f>
        <v>некорректно</v>
      </c>
      <c r="AC73" s="25" t="str">
        <f>'Ввод данных'!Q73</f>
        <v>некорректно</v>
      </c>
      <c r="AD73" s="25" t="str">
        <f>'Ввод данных'!R73</f>
        <v>некорректно</v>
      </c>
      <c r="AE73" s="10" t="str">
        <f>'Ввод данных'!O73</f>
        <v xml:space="preserve"> </v>
      </c>
      <c r="AF73" s="25" t="str">
        <f t="shared" si="5"/>
        <v xml:space="preserve"> </v>
      </c>
      <c r="AG73" s="25" t="str">
        <f t="shared" si="6"/>
        <v xml:space="preserve"> </v>
      </c>
      <c r="AH73" s="25" t="str">
        <f t="shared" si="7"/>
        <v xml:space="preserve"> </v>
      </c>
    </row>
    <row r="74" spans="25:34" x14ac:dyDescent="0.25">
      <c r="Y74" s="46">
        <f>'Ввод данных'!L74</f>
        <v>0</v>
      </c>
      <c r="Z74" s="24">
        <f>'Ввод данных'!M74</f>
        <v>0</v>
      </c>
      <c r="AA74" s="24">
        <f>'Ввод данных'!N74</f>
        <v>0</v>
      </c>
      <c r="AB74" s="25" t="str">
        <f>'Ввод данных'!P74</f>
        <v>некорректно</v>
      </c>
      <c r="AC74" s="25" t="str">
        <f>'Ввод данных'!Q74</f>
        <v>некорректно</v>
      </c>
      <c r="AD74" s="25" t="str">
        <f>'Ввод данных'!R74</f>
        <v>некорректно</v>
      </c>
      <c r="AE74" s="10" t="str">
        <f>'Ввод данных'!O74</f>
        <v xml:space="preserve"> </v>
      </c>
      <c r="AF74" s="25" t="str">
        <f t="shared" si="5"/>
        <v xml:space="preserve"> </v>
      </c>
      <c r="AG74" s="25" t="str">
        <f t="shared" si="6"/>
        <v xml:space="preserve"> </v>
      </c>
      <c r="AH74" s="25" t="str">
        <f t="shared" si="7"/>
        <v xml:space="preserve"> </v>
      </c>
    </row>
    <row r="75" spans="25:34" x14ac:dyDescent="0.25">
      <c r="Y75" s="46">
        <f>'Ввод данных'!L75</f>
        <v>0</v>
      </c>
      <c r="Z75" s="24">
        <f>'Ввод данных'!M75</f>
        <v>0</v>
      </c>
      <c r="AA75" s="24">
        <f>'Ввод данных'!N75</f>
        <v>0</v>
      </c>
      <c r="AB75" s="25" t="str">
        <f>'Ввод данных'!P75</f>
        <v>некорректно</v>
      </c>
      <c r="AC75" s="25" t="str">
        <f>'Ввод данных'!Q75</f>
        <v>некорректно</v>
      </c>
      <c r="AD75" s="25" t="str">
        <f>'Ввод данных'!R75</f>
        <v>некорректно</v>
      </c>
      <c r="AE75" s="10" t="str">
        <f>'Ввод данных'!O75</f>
        <v xml:space="preserve"> </v>
      </c>
      <c r="AF75" s="25" t="str">
        <f t="shared" si="5"/>
        <v xml:space="preserve"> </v>
      </c>
      <c r="AG75" s="25" t="str">
        <f t="shared" si="6"/>
        <v xml:space="preserve"> </v>
      </c>
      <c r="AH75" s="25" t="str">
        <f t="shared" si="7"/>
        <v xml:space="preserve"> </v>
      </c>
    </row>
    <row r="76" spans="25:34" x14ac:dyDescent="0.25">
      <c r="Y76" s="46">
        <f>'Ввод данных'!L76</f>
        <v>0</v>
      </c>
      <c r="Z76" s="24">
        <f>'Ввод данных'!M76</f>
        <v>0</v>
      </c>
      <c r="AA76" s="24">
        <f>'Ввод данных'!N76</f>
        <v>0</v>
      </c>
      <c r="AB76" s="25" t="str">
        <f>'Ввод данных'!P76</f>
        <v>некорректно</v>
      </c>
      <c r="AC76" s="25" t="str">
        <f>'Ввод данных'!Q76</f>
        <v>некорректно</v>
      </c>
      <c r="AD76" s="25" t="str">
        <f>'Ввод данных'!R76</f>
        <v>некорректно</v>
      </c>
      <c r="AE76" s="10" t="str">
        <f>'Ввод данных'!O76</f>
        <v xml:space="preserve"> </v>
      </c>
      <c r="AF76" s="25" t="str">
        <f t="shared" si="5"/>
        <v xml:space="preserve"> </v>
      </c>
      <c r="AG76" s="25" t="str">
        <f t="shared" si="6"/>
        <v xml:space="preserve"> </v>
      </c>
      <c r="AH76" s="25" t="str">
        <f t="shared" si="7"/>
        <v xml:space="preserve"> </v>
      </c>
    </row>
    <row r="77" spans="25:34" x14ac:dyDescent="0.25">
      <c r="Y77" s="46">
        <f>'Ввод данных'!L77</f>
        <v>0</v>
      </c>
      <c r="Z77" s="24">
        <f>'Ввод данных'!M77</f>
        <v>0</v>
      </c>
      <c r="AA77" s="24">
        <f>'Ввод данных'!N77</f>
        <v>0</v>
      </c>
      <c r="AB77" s="25" t="str">
        <f>'Ввод данных'!P77</f>
        <v>некорректно</v>
      </c>
      <c r="AC77" s="25" t="str">
        <f>'Ввод данных'!Q77</f>
        <v>некорректно</v>
      </c>
      <c r="AD77" s="25" t="str">
        <f>'Ввод данных'!R77</f>
        <v>некорректно</v>
      </c>
      <c r="AE77" s="10" t="str">
        <f>'Ввод данных'!O77</f>
        <v xml:space="preserve"> </v>
      </c>
      <c r="AF77" s="25" t="str">
        <f t="shared" si="5"/>
        <v xml:space="preserve"> </v>
      </c>
      <c r="AG77" s="25" t="str">
        <f t="shared" si="6"/>
        <v xml:space="preserve"> </v>
      </c>
      <c r="AH77" s="25" t="str">
        <f t="shared" si="7"/>
        <v xml:space="preserve"> </v>
      </c>
    </row>
    <row r="78" spans="25:34" x14ac:dyDescent="0.25">
      <c r="Y78" s="46">
        <f>'Ввод данных'!L78</f>
        <v>0</v>
      </c>
      <c r="Z78" s="24">
        <f>'Ввод данных'!M78</f>
        <v>0</v>
      </c>
      <c r="AA78" s="24">
        <f>'Ввод данных'!N78</f>
        <v>0</v>
      </c>
      <c r="AB78" s="25" t="str">
        <f>'Ввод данных'!P78</f>
        <v>некорректно</v>
      </c>
      <c r="AC78" s="25" t="str">
        <f>'Ввод данных'!Q78</f>
        <v>некорректно</v>
      </c>
      <c r="AD78" s="25" t="str">
        <f>'Ввод данных'!R78</f>
        <v>некорректно</v>
      </c>
      <c r="AE78" s="10" t="str">
        <f>'Ввод данных'!O78</f>
        <v xml:space="preserve"> </v>
      </c>
      <c r="AF78" s="25" t="str">
        <f t="shared" si="5"/>
        <v xml:space="preserve"> </v>
      </c>
      <c r="AG78" s="25" t="str">
        <f t="shared" si="6"/>
        <v xml:space="preserve"> </v>
      </c>
      <c r="AH78" s="25" t="str">
        <f t="shared" si="7"/>
        <v xml:space="preserve"> </v>
      </c>
    </row>
    <row r="79" spans="25:34" x14ac:dyDescent="0.25">
      <c r="Y79" s="46">
        <f>'Ввод данных'!L79</f>
        <v>0</v>
      </c>
      <c r="Z79" s="24">
        <f>'Ввод данных'!M79</f>
        <v>0</v>
      </c>
      <c r="AA79" s="24">
        <f>'Ввод данных'!N79</f>
        <v>0</v>
      </c>
      <c r="AB79" s="25" t="str">
        <f>'Ввод данных'!P79</f>
        <v>некорректно</v>
      </c>
      <c r="AC79" s="25" t="str">
        <f>'Ввод данных'!Q79</f>
        <v>некорректно</v>
      </c>
      <c r="AD79" s="25" t="str">
        <f>'Ввод данных'!R79</f>
        <v>некорректно</v>
      </c>
      <c r="AE79" s="10" t="str">
        <f>'Ввод данных'!O79</f>
        <v xml:space="preserve"> </v>
      </c>
      <c r="AF79" s="25" t="str">
        <f t="shared" si="5"/>
        <v xml:space="preserve"> </v>
      </c>
      <c r="AG79" s="25" t="str">
        <f t="shared" si="6"/>
        <v xml:space="preserve"> </v>
      </c>
      <c r="AH79" s="25" t="str">
        <f t="shared" si="7"/>
        <v xml:space="preserve"> </v>
      </c>
    </row>
    <row r="80" spans="25:34" x14ac:dyDescent="0.25">
      <c r="Y80" s="46">
        <f>'Ввод данных'!L80</f>
        <v>0</v>
      </c>
      <c r="Z80" s="24">
        <f>'Ввод данных'!M80</f>
        <v>0</v>
      </c>
      <c r="AA80" s="24">
        <f>'Ввод данных'!N80</f>
        <v>0</v>
      </c>
      <c r="AB80" s="25" t="str">
        <f>'Ввод данных'!P80</f>
        <v>некорректно</v>
      </c>
      <c r="AC80" s="25" t="str">
        <f>'Ввод данных'!Q80</f>
        <v>некорректно</v>
      </c>
      <c r="AD80" s="25" t="str">
        <f>'Ввод данных'!R80</f>
        <v>некорректно</v>
      </c>
      <c r="AE80" s="10" t="str">
        <f>'Ввод данных'!O80</f>
        <v xml:space="preserve"> </v>
      </c>
      <c r="AF80" s="25" t="str">
        <f t="shared" si="5"/>
        <v xml:space="preserve"> </v>
      </c>
      <c r="AG80" s="25" t="str">
        <f t="shared" si="6"/>
        <v xml:space="preserve"> </v>
      </c>
      <c r="AH80" s="25" t="str">
        <f t="shared" si="7"/>
        <v xml:space="preserve"> </v>
      </c>
    </row>
    <row r="81" spans="25:34" x14ac:dyDescent="0.25">
      <c r="Y81" s="46">
        <f>'Ввод данных'!L81</f>
        <v>0</v>
      </c>
      <c r="Z81" s="24">
        <f>'Ввод данных'!M81</f>
        <v>0</v>
      </c>
      <c r="AA81" s="24">
        <f>'Ввод данных'!N81</f>
        <v>0</v>
      </c>
      <c r="AB81" s="25" t="str">
        <f>'Ввод данных'!P81</f>
        <v>некорректно</v>
      </c>
      <c r="AC81" s="25" t="str">
        <f>'Ввод данных'!Q81</f>
        <v>некорректно</v>
      </c>
      <c r="AD81" s="25" t="str">
        <f>'Ввод данных'!R81</f>
        <v>некорректно</v>
      </c>
      <c r="AE81" s="10" t="str">
        <f>'Ввод данных'!O81</f>
        <v xml:space="preserve"> </v>
      </c>
      <c r="AF81" s="25" t="str">
        <f t="shared" si="5"/>
        <v xml:space="preserve"> </v>
      </c>
      <c r="AG81" s="25" t="str">
        <f t="shared" si="6"/>
        <v xml:space="preserve"> </v>
      </c>
      <c r="AH81" s="25" t="str">
        <f t="shared" si="7"/>
        <v xml:space="preserve"> </v>
      </c>
    </row>
    <row r="82" spans="25:34" x14ac:dyDescent="0.25">
      <c r="Y82" s="46">
        <f>'Ввод данных'!L82</f>
        <v>0</v>
      </c>
      <c r="Z82" s="24">
        <f>'Ввод данных'!M82</f>
        <v>0</v>
      </c>
      <c r="AA82" s="24">
        <f>'Ввод данных'!N82</f>
        <v>0</v>
      </c>
      <c r="AB82" s="25" t="str">
        <f>'Ввод данных'!P82</f>
        <v>некорректно</v>
      </c>
      <c r="AC82" s="25" t="str">
        <f>'Ввод данных'!Q82</f>
        <v>некорректно</v>
      </c>
      <c r="AD82" s="25" t="str">
        <f>'Ввод данных'!R82</f>
        <v>некорректно</v>
      </c>
      <c r="AE82" s="10" t="str">
        <f>'Ввод данных'!O82</f>
        <v xml:space="preserve"> </v>
      </c>
      <c r="AF82" s="25" t="str">
        <f t="shared" si="5"/>
        <v xml:space="preserve"> </v>
      </c>
      <c r="AG82" s="25" t="str">
        <f t="shared" si="6"/>
        <v xml:space="preserve"> </v>
      </c>
      <c r="AH82" s="25" t="str">
        <f t="shared" si="7"/>
        <v xml:space="preserve"> </v>
      </c>
    </row>
    <row r="83" spans="25:34" x14ac:dyDescent="0.25">
      <c r="Y83" s="46">
        <f>'Ввод данных'!L83</f>
        <v>0</v>
      </c>
      <c r="Z83" s="24">
        <f>'Ввод данных'!M83</f>
        <v>0</v>
      </c>
      <c r="AA83" s="24">
        <f>'Ввод данных'!N83</f>
        <v>0</v>
      </c>
      <c r="AB83" s="25" t="str">
        <f>'Ввод данных'!P83</f>
        <v>некорректно</v>
      </c>
      <c r="AC83" s="25" t="str">
        <f>'Ввод данных'!Q83</f>
        <v>некорректно</v>
      </c>
      <c r="AD83" s="25" t="str">
        <f>'Ввод данных'!R83</f>
        <v>некорректно</v>
      </c>
      <c r="AE83" s="10" t="str">
        <f>'Ввод данных'!O83</f>
        <v xml:space="preserve"> </v>
      </c>
      <c r="AF83" s="25" t="str">
        <f t="shared" si="5"/>
        <v xml:space="preserve"> </v>
      </c>
      <c r="AG83" s="25" t="str">
        <f t="shared" si="6"/>
        <v xml:space="preserve"> </v>
      </c>
      <c r="AH83" s="25" t="str">
        <f t="shared" si="7"/>
        <v xml:space="preserve"> </v>
      </c>
    </row>
    <row r="84" spans="25:34" x14ac:dyDescent="0.25">
      <c r="Y84" s="46">
        <f>'Ввод данных'!L84</f>
        <v>0</v>
      </c>
      <c r="Z84" s="24">
        <f>'Ввод данных'!M84</f>
        <v>0</v>
      </c>
      <c r="AA84" s="24">
        <f>'Ввод данных'!N84</f>
        <v>0</v>
      </c>
      <c r="AB84" s="25" t="str">
        <f>'Ввод данных'!P84</f>
        <v>некорректно</v>
      </c>
      <c r="AC84" s="25" t="str">
        <f>'Ввод данных'!Q84</f>
        <v>некорректно</v>
      </c>
      <c r="AD84" s="25" t="str">
        <f>'Ввод данных'!R84</f>
        <v>некорректно</v>
      </c>
      <c r="AE84" s="10" t="str">
        <f>'Ввод данных'!O84</f>
        <v xml:space="preserve"> </v>
      </c>
      <c r="AF84" s="25" t="str">
        <f t="shared" si="5"/>
        <v xml:space="preserve"> </v>
      </c>
      <c r="AG84" s="25" t="str">
        <f t="shared" si="6"/>
        <v xml:space="preserve"> </v>
      </c>
      <c r="AH84" s="25" t="str">
        <f t="shared" si="7"/>
        <v xml:space="preserve"> </v>
      </c>
    </row>
    <row r="85" spans="25:34" x14ac:dyDescent="0.25">
      <c r="Y85" s="46">
        <f>'Ввод данных'!L85</f>
        <v>0</v>
      </c>
      <c r="Z85" s="24">
        <f>'Ввод данных'!M85</f>
        <v>0</v>
      </c>
      <c r="AA85" s="24">
        <f>'Ввод данных'!N85</f>
        <v>0</v>
      </c>
      <c r="AB85" s="25" t="str">
        <f>'Ввод данных'!P85</f>
        <v>некорректно</v>
      </c>
      <c r="AC85" s="25" t="str">
        <f>'Ввод данных'!Q85</f>
        <v>некорректно</v>
      </c>
      <c r="AD85" s="25" t="str">
        <f>'Ввод данных'!R85</f>
        <v>некорректно</v>
      </c>
      <c r="AE85" s="10" t="str">
        <f>'Ввод данных'!O85</f>
        <v xml:space="preserve"> </v>
      </c>
      <c r="AF85" s="25" t="str">
        <f t="shared" si="5"/>
        <v xml:space="preserve"> </v>
      </c>
      <c r="AG85" s="25" t="str">
        <f t="shared" si="6"/>
        <v xml:space="preserve"> </v>
      </c>
      <c r="AH85" s="25" t="str">
        <f t="shared" si="7"/>
        <v xml:space="preserve"> </v>
      </c>
    </row>
    <row r="86" spans="25:34" x14ac:dyDescent="0.25">
      <c r="Y86" s="46">
        <f>'Ввод данных'!L86</f>
        <v>0</v>
      </c>
      <c r="Z86" s="24">
        <f>'Ввод данных'!M86</f>
        <v>0</v>
      </c>
      <c r="AA86" s="24">
        <f>'Ввод данных'!N86</f>
        <v>0</v>
      </c>
      <c r="AB86" s="25" t="str">
        <f>'Ввод данных'!P86</f>
        <v>некорректно</v>
      </c>
      <c r="AC86" s="25" t="str">
        <f>'Ввод данных'!Q86</f>
        <v>некорректно</v>
      </c>
      <c r="AD86" s="25" t="str">
        <f>'Ввод данных'!R86</f>
        <v>некорректно</v>
      </c>
      <c r="AE86" s="10" t="str">
        <f>'Ввод данных'!O86</f>
        <v xml:space="preserve"> </v>
      </c>
      <c r="AF86" s="25" t="str">
        <f t="shared" si="5"/>
        <v xml:space="preserve"> </v>
      </c>
      <c r="AG86" s="25" t="str">
        <f t="shared" si="6"/>
        <v xml:space="preserve"> </v>
      </c>
      <c r="AH86" s="25" t="str">
        <f t="shared" si="7"/>
        <v xml:space="preserve"> </v>
      </c>
    </row>
    <row r="87" spans="25:34" x14ac:dyDescent="0.25">
      <c r="Y87" s="46">
        <f>'Ввод данных'!L87</f>
        <v>0</v>
      </c>
      <c r="Z87" s="24">
        <f>'Ввод данных'!M87</f>
        <v>0</v>
      </c>
      <c r="AA87" s="24">
        <f>'Ввод данных'!N87</f>
        <v>0</v>
      </c>
      <c r="AB87" s="25" t="str">
        <f>'Ввод данных'!P87</f>
        <v>некорректно</v>
      </c>
      <c r="AC87" s="25" t="str">
        <f>'Ввод данных'!Q87</f>
        <v>некорректно</v>
      </c>
      <c r="AD87" s="25" t="str">
        <f>'Ввод данных'!R87</f>
        <v>некорректно</v>
      </c>
      <c r="AE87" s="10" t="str">
        <f>'Ввод данных'!O87</f>
        <v xml:space="preserve"> </v>
      </c>
      <c r="AF87" s="25" t="str">
        <f t="shared" si="5"/>
        <v xml:space="preserve"> </v>
      </c>
      <c r="AG87" s="25" t="str">
        <f t="shared" si="6"/>
        <v xml:space="preserve"> </v>
      </c>
      <c r="AH87" s="25" t="str">
        <f t="shared" si="7"/>
        <v xml:space="preserve"> </v>
      </c>
    </row>
    <row r="88" spans="25:34" x14ac:dyDescent="0.25">
      <c r="Y88" s="46">
        <f>'Ввод данных'!L88</f>
        <v>0</v>
      </c>
      <c r="Z88" s="24">
        <f>'Ввод данных'!M88</f>
        <v>0</v>
      </c>
      <c r="AA88" s="24">
        <f>'Ввод данных'!N88</f>
        <v>0</v>
      </c>
      <c r="AB88" s="25" t="str">
        <f>'Ввод данных'!P88</f>
        <v>некорректно</v>
      </c>
      <c r="AC88" s="25" t="str">
        <f>'Ввод данных'!Q88</f>
        <v>некорректно</v>
      </c>
      <c r="AD88" s="25" t="str">
        <f>'Ввод данных'!R88</f>
        <v>некорректно</v>
      </c>
      <c r="AE88" s="10" t="str">
        <f>'Ввод данных'!O88</f>
        <v xml:space="preserve"> </v>
      </c>
      <c r="AF88" s="25" t="str">
        <f t="shared" si="5"/>
        <v xml:space="preserve"> </v>
      </c>
      <c r="AG88" s="25" t="str">
        <f t="shared" si="6"/>
        <v xml:space="preserve"> </v>
      </c>
      <c r="AH88" s="25" t="str">
        <f t="shared" si="7"/>
        <v xml:space="preserve"> </v>
      </c>
    </row>
    <row r="89" spans="25:34" x14ac:dyDescent="0.25">
      <c r="Y89" s="46">
        <f>'Ввод данных'!L89</f>
        <v>0</v>
      </c>
      <c r="Z89" s="24">
        <f>'Ввод данных'!M89</f>
        <v>0</v>
      </c>
      <c r="AA89" s="24">
        <f>'Ввод данных'!N89</f>
        <v>0</v>
      </c>
      <c r="AB89" s="25" t="str">
        <f>'Ввод данных'!P89</f>
        <v>некорректно</v>
      </c>
      <c r="AC89" s="25" t="str">
        <f>'Ввод данных'!Q89</f>
        <v>некорректно</v>
      </c>
      <c r="AD89" s="25" t="str">
        <f>'Ввод данных'!R89</f>
        <v>некорректно</v>
      </c>
      <c r="AE89" s="10" t="str">
        <f>'Ввод данных'!O89</f>
        <v xml:space="preserve"> </v>
      </c>
      <c r="AF89" s="25" t="str">
        <f t="shared" si="5"/>
        <v xml:space="preserve"> </v>
      </c>
      <c r="AG89" s="25" t="str">
        <f t="shared" si="6"/>
        <v xml:space="preserve"> </v>
      </c>
      <c r="AH89" s="25" t="str">
        <f t="shared" si="7"/>
        <v xml:space="preserve"> </v>
      </c>
    </row>
    <row r="90" spans="25:34" x14ac:dyDescent="0.25">
      <c r="Y90" s="46">
        <f>'Ввод данных'!L90</f>
        <v>0</v>
      </c>
      <c r="Z90" s="24">
        <f>'Ввод данных'!M90</f>
        <v>0</v>
      </c>
      <c r="AA90" s="24">
        <f>'Ввод данных'!N90</f>
        <v>0</v>
      </c>
      <c r="AB90" s="25" t="str">
        <f>'Ввод данных'!P90</f>
        <v>некорректно</v>
      </c>
      <c r="AC90" s="25" t="str">
        <f>'Ввод данных'!Q90</f>
        <v>некорректно</v>
      </c>
      <c r="AD90" s="25" t="str">
        <f>'Ввод данных'!R90</f>
        <v>некорректно</v>
      </c>
      <c r="AE90" s="10" t="str">
        <f>'Ввод данных'!O90</f>
        <v xml:space="preserve"> </v>
      </c>
      <c r="AF90" s="25" t="str">
        <f t="shared" si="5"/>
        <v xml:space="preserve"> </v>
      </c>
      <c r="AG90" s="25" t="str">
        <f t="shared" si="6"/>
        <v xml:space="preserve"> </v>
      </c>
      <c r="AH90" s="25" t="str">
        <f t="shared" si="7"/>
        <v xml:space="preserve"> </v>
      </c>
    </row>
    <row r="91" spans="25:34" x14ac:dyDescent="0.25">
      <c r="Y91" s="46">
        <f>'Ввод данных'!L91</f>
        <v>0</v>
      </c>
      <c r="Z91" s="24">
        <f>'Ввод данных'!M91</f>
        <v>0</v>
      </c>
      <c r="AA91" s="24">
        <f>'Ввод данных'!N91</f>
        <v>0</v>
      </c>
      <c r="AB91" s="25" t="str">
        <f>'Ввод данных'!P91</f>
        <v>некорректно</v>
      </c>
      <c r="AC91" s="25" t="str">
        <f>'Ввод данных'!Q91</f>
        <v>некорректно</v>
      </c>
      <c r="AD91" s="25" t="str">
        <f>'Ввод данных'!R91</f>
        <v>некорректно</v>
      </c>
      <c r="AE91" s="10" t="str">
        <f>'Ввод данных'!O91</f>
        <v xml:space="preserve"> </v>
      </c>
      <c r="AF91" s="25" t="str">
        <f t="shared" si="5"/>
        <v xml:space="preserve"> </v>
      </c>
      <c r="AG91" s="25" t="str">
        <f t="shared" si="6"/>
        <v xml:space="preserve"> </v>
      </c>
      <c r="AH91" s="25" t="str">
        <f t="shared" si="7"/>
        <v xml:space="preserve"> </v>
      </c>
    </row>
    <row r="92" spans="25:34" x14ac:dyDescent="0.25">
      <c r="Y92" s="46">
        <f>'Ввод данных'!L92</f>
        <v>0</v>
      </c>
      <c r="Z92" s="24">
        <f>'Ввод данных'!M92</f>
        <v>0</v>
      </c>
      <c r="AA92" s="24">
        <f>'Ввод данных'!N92</f>
        <v>0</v>
      </c>
      <c r="AB92" s="25" t="str">
        <f>'Ввод данных'!P92</f>
        <v>некорректно</v>
      </c>
      <c r="AC92" s="25" t="str">
        <f>'Ввод данных'!Q92</f>
        <v>некорректно</v>
      </c>
      <c r="AD92" s="25" t="str">
        <f>'Ввод данных'!R92</f>
        <v>некорректно</v>
      </c>
      <c r="AE92" s="10" t="str">
        <f>'Ввод данных'!O92</f>
        <v xml:space="preserve"> </v>
      </c>
      <c r="AF92" s="25" t="str">
        <f t="shared" si="5"/>
        <v xml:space="preserve"> </v>
      </c>
      <c r="AG92" s="25" t="str">
        <f t="shared" si="6"/>
        <v xml:space="preserve"> </v>
      </c>
      <c r="AH92" s="25" t="str">
        <f t="shared" si="7"/>
        <v xml:space="preserve"> </v>
      </c>
    </row>
    <row r="93" spans="25:34" x14ac:dyDescent="0.25">
      <c r="Y93" s="46">
        <f>'Ввод данных'!L93</f>
        <v>0</v>
      </c>
      <c r="Z93" s="24">
        <f>'Ввод данных'!M93</f>
        <v>0</v>
      </c>
      <c r="AA93" s="24">
        <f>'Ввод данных'!N93</f>
        <v>0</v>
      </c>
      <c r="AB93" s="25" t="str">
        <f>'Ввод данных'!P93</f>
        <v>некорректно</v>
      </c>
      <c r="AC93" s="25" t="str">
        <f>'Ввод данных'!Q93</f>
        <v>некорректно</v>
      </c>
      <c r="AD93" s="25" t="str">
        <f>'Ввод данных'!R93</f>
        <v>некорректно</v>
      </c>
      <c r="AE93" s="10" t="str">
        <f>'Ввод данных'!O93</f>
        <v xml:space="preserve"> </v>
      </c>
      <c r="AF93" s="25" t="str">
        <f t="shared" si="5"/>
        <v xml:space="preserve"> </v>
      </c>
      <c r="AG93" s="25" t="str">
        <f t="shared" si="6"/>
        <v xml:space="preserve"> </v>
      </c>
      <c r="AH93" s="25" t="str">
        <f t="shared" si="7"/>
        <v xml:space="preserve"> </v>
      </c>
    </row>
    <row r="94" spans="25:34" x14ac:dyDescent="0.25">
      <c r="Y94" s="46">
        <f>'Ввод данных'!L94</f>
        <v>0</v>
      </c>
      <c r="Z94" s="24">
        <f>'Ввод данных'!M94</f>
        <v>0</v>
      </c>
      <c r="AA94" s="24">
        <f>'Ввод данных'!N94</f>
        <v>0</v>
      </c>
      <c r="AB94" s="25" t="str">
        <f>'Ввод данных'!P94</f>
        <v>некорректно</v>
      </c>
      <c r="AC94" s="25" t="str">
        <f>'Ввод данных'!Q94</f>
        <v>некорректно</v>
      </c>
      <c r="AD94" s="25" t="str">
        <f>'Ввод данных'!R94</f>
        <v>некорректно</v>
      </c>
      <c r="AE94" s="10" t="str">
        <f>'Ввод данных'!O94</f>
        <v xml:space="preserve"> </v>
      </c>
      <c r="AF94" s="25" t="str">
        <f t="shared" si="5"/>
        <v xml:space="preserve"> </v>
      </c>
      <c r="AG94" s="25" t="str">
        <f t="shared" si="6"/>
        <v xml:space="preserve"> </v>
      </c>
      <c r="AH94" s="25" t="str">
        <f t="shared" si="7"/>
        <v xml:space="preserve"> </v>
      </c>
    </row>
    <row r="95" spans="25:34" x14ac:dyDescent="0.25">
      <c r="Y95" s="46">
        <f>'Ввод данных'!L95</f>
        <v>0</v>
      </c>
      <c r="Z95" s="24">
        <f>'Ввод данных'!M95</f>
        <v>0</v>
      </c>
      <c r="AA95" s="24">
        <f>'Ввод данных'!N95</f>
        <v>0</v>
      </c>
      <c r="AB95" s="25" t="str">
        <f>'Ввод данных'!P95</f>
        <v>некорректно</v>
      </c>
      <c r="AC95" s="25" t="str">
        <f>'Ввод данных'!Q95</f>
        <v>некорректно</v>
      </c>
      <c r="AD95" s="25" t="str">
        <f>'Ввод данных'!R95</f>
        <v>некорректно</v>
      </c>
      <c r="AE95" s="10" t="str">
        <f>'Ввод данных'!O95</f>
        <v xml:space="preserve"> </v>
      </c>
      <c r="AF95" s="25" t="str">
        <f t="shared" si="5"/>
        <v xml:space="preserve"> </v>
      </c>
      <c r="AG95" s="25" t="str">
        <f t="shared" si="6"/>
        <v xml:space="preserve"> </v>
      </c>
      <c r="AH95" s="25" t="str">
        <f t="shared" si="7"/>
        <v xml:space="preserve"> </v>
      </c>
    </row>
    <row r="96" spans="25:34" x14ac:dyDescent="0.25">
      <c r="Y96" s="46">
        <f>'Ввод данных'!L96</f>
        <v>0</v>
      </c>
      <c r="Z96" s="24">
        <f>'Ввод данных'!M96</f>
        <v>0</v>
      </c>
      <c r="AA96" s="24">
        <f>'Ввод данных'!N96</f>
        <v>0</v>
      </c>
      <c r="AB96" s="25" t="str">
        <f>'Ввод данных'!P96</f>
        <v>некорректно</v>
      </c>
      <c r="AC96" s="25" t="str">
        <f>'Ввод данных'!Q96</f>
        <v>некорректно</v>
      </c>
      <c r="AD96" s="25" t="str">
        <f>'Ввод данных'!R96</f>
        <v>некорректно</v>
      </c>
      <c r="AE96" s="10" t="str">
        <f>'Ввод данных'!O96</f>
        <v xml:space="preserve"> </v>
      </c>
      <c r="AF96" s="25" t="str">
        <f t="shared" si="5"/>
        <v xml:space="preserve"> </v>
      </c>
      <c r="AG96" s="25" t="str">
        <f t="shared" si="6"/>
        <v xml:space="preserve"> </v>
      </c>
      <c r="AH96" s="25" t="str">
        <f t="shared" si="7"/>
        <v xml:space="preserve"> </v>
      </c>
    </row>
    <row r="97" spans="25:34" x14ac:dyDescent="0.25">
      <c r="Y97" s="46">
        <f>'Ввод данных'!L97</f>
        <v>0</v>
      </c>
      <c r="Z97" s="24">
        <f>'Ввод данных'!M97</f>
        <v>0</v>
      </c>
      <c r="AA97" s="24">
        <f>'Ввод данных'!N97</f>
        <v>0</v>
      </c>
      <c r="AB97" s="25" t="str">
        <f>'Ввод данных'!P97</f>
        <v>некорректно</v>
      </c>
      <c r="AC97" s="25" t="str">
        <f>'Ввод данных'!Q97</f>
        <v>некорректно</v>
      </c>
      <c r="AD97" s="25" t="str">
        <f>'Ввод данных'!R97</f>
        <v>некорректно</v>
      </c>
      <c r="AE97" s="10" t="str">
        <f>'Ввод данных'!O97</f>
        <v xml:space="preserve"> </v>
      </c>
      <c r="AF97" s="25" t="str">
        <f t="shared" si="5"/>
        <v xml:space="preserve"> </v>
      </c>
      <c r="AG97" s="25" t="str">
        <f t="shared" si="6"/>
        <v xml:space="preserve"> </v>
      </c>
      <c r="AH97" s="25" t="str">
        <f t="shared" si="7"/>
        <v xml:space="preserve"> </v>
      </c>
    </row>
    <row r="98" spans="25:34" x14ac:dyDescent="0.25">
      <c r="Y98" s="46">
        <f>'Ввод данных'!L98</f>
        <v>0</v>
      </c>
      <c r="Z98" s="24">
        <f>'Ввод данных'!M98</f>
        <v>0</v>
      </c>
      <c r="AA98" s="24">
        <f>'Ввод данных'!N98</f>
        <v>0</v>
      </c>
      <c r="AB98" s="25" t="str">
        <f>'Ввод данных'!P98</f>
        <v>некорректно</v>
      </c>
      <c r="AC98" s="25" t="str">
        <f>'Ввод данных'!Q98</f>
        <v>некорректно</v>
      </c>
      <c r="AD98" s="25" t="str">
        <f>'Ввод данных'!R98</f>
        <v>некорректно</v>
      </c>
      <c r="AE98" s="10" t="str">
        <f>'Ввод данных'!O98</f>
        <v xml:space="preserve"> </v>
      </c>
      <c r="AF98" s="25" t="str">
        <f t="shared" si="5"/>
        <v xml:space="preserve"> </v>
      </c>
      <c r="AG98" s="25" t="str">
        <f t="shared" si="6"/>
        <v xml:space="preserve"> </v>
      </c>
      <c r="AH98" s="25" t="str">
        <f t="shared" si="7"/>
        <v xml:space="preserve"> </v>
      </c>
    </row>
    <row r="99" spans="25:34" x14ac:dyDescent="0.25">
      <c r="Y99" s="46">
        <f>'Ввод данных'!L99</f>
        <v>0</v>
      </c>
      <c r="Z99" s="24">
        <f>'Ввод данных'!M99</f>
        <v>0</v>
      </c>
      <c r="AA99" s="24">
        <f>'Ввод данных'!N99</f>
        <v>0</v>
      </c>
      <c r="AB99" s="25" t="str">
        <f>'Ввод данных'!P99</f>
        <v>некорректно</v>
      </c>
      <c r="AC99" s="25" t="str">
        <f>'Ввод данных'!Q99</f>
        <v>некорректно</v>
      </c>
      <c r="AD99" s="25" t="str">
        <f>'Ввод данных'!R99</f>
        <v>некорректно</v>
      </c>
      <c r="AE99" s="10" t="str">
        <f>'Ввод данных'!O99</f>
        <v xml:space="preserve"> </v>
      </c>
      <c r="AF99" s="25" t="str">
        <f t="shared" si="5"/>
        <v xml:space="preserve"> </v>
      </c>
      <c r="AG99" s="25" t="str">
        <f t="shared" si="6"/>
        <v xml:space="preserve"> </v>
      </c>
      <c r="AH99" s="25" t="str">
        <f t="shared" si="7"/>
        <v xml:space="preserve"> </v>
      </c>
    </row>
    <row r="100" spans="25:34" x14ac:dyDescent="0.25">
      <c r="Y100" s="46">
        <f>'Ввод данных'!L100</f>
        <v>0</v>
      </c>
      <c r="Z100" s="24">
        <f>'Ввод данных'!M100</f>
        <v>0</v>
      </c>
      <c r="AA100" s="24">
        <f>'Ввод данных'!N100</f>
        <v>0</v>
      </c>
      <c r="AB100" s="25" t="str">
        <f>'Ввод данных'!P100</f>
        <v>некорректно</v>
      </c>
      <c r="AC100" s="25" t="str">
        <f>'Ввод данных'!Q100</f>
        <v>некорректно</v>
      </c>
      <c r="AD100" s="25" t="str">
        <f>'Ввод данных'!R100</f>
        <v>некорректно</v>
      </c>
      <c r="AE100" s="10" t="str">
        <f>'Ввод данных'!O100</f>
        <v xml:space="preserve"> </v>
      </c>
      <c r="AF100" s="25" t="str">
        <f t="shared" si="5"/>
        <v xml:space="preserve"> </v>
      </c>
      <c r="AG100" s="25" t="str">
        <f t="shared" si="6"/>
        <v xml:space="preserve"> </v>
      </c>
      <c r="AH100" s="25" t="str">
        <f t="shared" si="7"/>
        <v xml:space="preserve"> </v>
      </c>
    </row>
    <row r="101" spans="25:34" x14ac:dyDescent="0.25">
      <c r="Y101" s="46">
        <f>'Ввод данных'!L101</f>
        <v>0</v>
      </c>
      <c r="Z101" s="24">
        <f>'Ввод данных'!M101</f>
        <v>0</v>
      </c>
      <c r="AA101" s="24">
        <f>'Ввод данных'!N101</f>
        <v>0</v>
      </c>
      <c r="AB101" s="25" t="str">
        <f>'Ввод данных'!P101</f>
        <v>некорректно</v>
      </c>
      <c r="AC101" s="25" t="str">
        <f>'Ввод данных'!Q101</f>
        <v>некорректно</v>
      </c>
      <c r="AD101" s="25" t="str">
        <f>'Ввод данных'!R101</f>
        <v>некорректно</v>
      </c>
      <c r="AE101" s="10" t="str">
        <f>'Ввод данных'!O101</f>
        <v xml:space="preserve"> </v>
      </c>
      <c r="AF101" s="25" t="str">
        <f t="shared" si="5"/>
        <v xml:space="preserve"> </v>
      </c>
      <c r="AG101" s="25" t="str">
        <f t="shared" si="6"/>
        <v xml:space="preserve"> </v>
      </c>
      <c r="AH101" s="25" t="str">
        <f t="shared" si="7"/>
        <v xml:space="preserve"> </v>
      </c>
    </row>
    <row r="102" spans="25:34" x14ac:dyDescent="0.25">
      <c r="Y102" s="46">
        <f>'Ввод данных'!L102</f>
        <v>0</v>
      </c>
      <c r="Z102" s="24">
        <f>'Ввод данных'!M102</f>
        <v>0</v>
      </c>
      <c r="AA102" s="24">
        <f>'Ввод данных'!N102</f>
        <v>0</v>
      </c>
      <c r="AB102" s="25" t="str">
        <f>'Ввод данных'!P102</f>
        <v>некорректно</v>
      </c>
      <c r="AC102" s="25" t="str">
        <f>'Ввод данных'!Q102</f>
        <v>некорректно</v>
      </c>
      <c r="AD102" s="25" t="str">
        <f>'Ввод данных'!R102</f>
        <v>некорректно</v>
      </c>
      <c r="AE102" s="10" t="str">
        <f>'Ввод данных'!O102</f>
        <v xml:space="preserve"> </v>
      </c>
      <c r="AF102" s="25" t="str">
        <f t="shared" si="5"/>
        <v xml:space="preserve"> </v>
      </c>
      <c r="AG102" s="25" t="str">
        <f t="shared" si="6"/>
        <v xml:space="preserve"> </v>
      </c>
      <c r="AH102" s="25" t="str">
        <f t="shared" si="7"/>
        <v xml:space="preserve"> </v>
      </c>
    </row>
    <row r="103" spans="25:34" x14ac:dyDescent="0.25">
      <c r="Y103" s="46">
        <f>'Ввод данных'!L103</f>
        <v>0</v>
      </c>
      <c r="Z103" s="24">
        <f>'Ввод данных'!M103</f>
        <v>0</v>
      </c>
      <c r="AA103" s="24">
        <f>'Ввод данных'!N103</f>
        <v>0</v>
      </c>
      <c r="AB103" s="25" t="str">
        <f>'Ввод данных'!P103</f>
        <v>некорректно</v>
      </c>
      <c r="AC103" s="25" t="str">
        <f>'Ввод данных'!Q103</f>
        <v>некорректно</v>
      </c>
      <c r="AD103" s="25" t="str">
        <f>'Ввод данных'!R103</f>
        <v>некорректно</v>
      </c>
      <c r="AE103" s="10" t="str">
        <f>'Ввод данных'!O103</f>
        <v xml:space="preserve"> </v>
      </c>
      <c r="AF103" s="25" t="str">
        <f t="shared" si="5"/>
        <v xml:space="preserve"> </v>
      </c>
      <c r="AG103" s="25" t="str">
        <f t="shared" si="6"/>
        <v xml:space="preserve"> </v>
      </c>
      <c r="AH103" s="25" t="str">
        <f t="shared" si="7"/>
        <v xml:space="preserve"> </v>
      </c>
    </row>
    <row r="104" spans="25:34" x14ac:dyDescent="0.25">
      <c r="Y104" s="46">
        <f>'Ввод данных'!L104</f>
        <v>0</v>
      </c>
      <c r="Z104" s="24">
        <f>'Ввод данных'!M104</f>
        <v>0</v>
      </c>
      <c r="AA104" s="24">
        <f>'Ввод данных'!N104</f>
        <v>0</v>
      </c>
      <c r="AB104" s="25" t="str">
        <f>'Ввод данных'!P104</f>
        <v>некорректно</v>
      </c>
      <c r="AC104" s="25" t="str">
        <f>'Ввод данных'!Q104</f>
        <v>некорректно</v>
      </c>
      <c r="AD104" s="25" t="str">
        <f>'Ввод данных'!R104</f>
        <v>некорректно</v>
      </c>
      <c r="AE104" s="10" t="str">
        <f>'Ввод данных'!O104</f>
        <v xml:space="preserve"> </v>
      </c>
      <c r="AF104" s="25" t="str">
        <f t="shared" si="5"/>
        <v xml:space="preserve"> </v>
      </c>
      <c r="AG104" s="25" t="str">
        <f t="shared" si="6"/>
        <v xml:space="preserve"> </v>
      </c>
      <c r="AH104" s="25" t="str">
        <f t="shared" si="7"/>
        <v xml:space="preserve"> </v>
      </c>
    </row>
    <row r="105" spans="25:34" x14ac:dyDescent="0.25">
      <c r="Y105" s="46">
        <f>'Ввод данных'!L105</f>
        <v>0</v>
      </c>
      <c r="Z105" s="24">
        <f>'Ввод данных'!M105</f>
        <v>0</v>
      </c>
      <c r="AA105" s="24">
        <f>'Ввод данных'!N105</f>
        <v>0</v>
      </c>
      <c r="AB105" s="25" t="str">
        <f>'Ввод данных'!P105</f>
        <v>некорректно</v>
      </c>
      <c r="AC105" s="25" t="str">
        <f>'Ввод данных'!Q105</f>
        <v>некорректно</v>
      </c>
      <c r="AD105" s="25" t="str">
        <f>'Ввод данных'!R105</f>
        <v>некорректно</v>
      </c>
      <c r="AE105" s="10" t="str">
        <f>'Ввод данных'!O105</f>
        <v xml:space="preserve"> </v>
      </c>
      <c r="AF105" s="25" t="str">
        <f t="shared" si="5"/>
        <v xml:space="preserve"> </v>
      </c>
      <c r="AG105" s="25" t="str">
        <f t="shared" si="6"/>
        <v xml:space="preserve"> </v>
      </c>
      <c r="AH105" s="25" t="str">
        <f t="shared" si="7"/>
        <v xml:space="preserve"> </v>
      </c>
    </row>
    <row r="106" spans="25:34" x14ac:dyDescent="0.25">
      <c r="Y106" s="46">
        <f>'Ввод данных'!L106</f>
        <v>0</v>
      </c>
      <c r="Z106" s="24">
        <f>'Ввод данных'!M106</f>
        <v>0</v>
      </c>
      <c r="AA106" s="24">
        <f>'Ввод данных'!N106</f>
        <v>0</v>
      </c>
      <c r="AB106" s="25" t="str">
        <f>'Ввод данных'!P106</f>
        <v>некорректно</v>
      </c>
      <c r="AC106" s="25" t="str">
        <f>'Ввод данных'!Q106</f>
        <v>некорректно</v>
      </c>
      <c r="AD106" s="25" t="str">
        <f>'Ввод данных'!R106</f>
        <v>некорректно</v>
      </c>
      <c r="AE106" s="10" t="str">
        <f>'Ввод данных'!O106</f>
        <v xml:space="preserve"> </v>
      </c>
      <c r="AF106" s="25" t="str">
        <f t="shared" si="5"/>
        <v xml:space="preserve"> </v>
      </c>
      <c r="AG106" s="25" t="str">
        <f t="shared" si="6"/>
        <v xml:space="preserve"> </v>
      </c>
      <c r="AH106" s="25" t="str">
        <f t="shared" si="7"/>
        <v xml:space="preserve"> </v>
      </c>
    </row>
    <row r="107" spans="25:34" x14ac:dyDescent="0.25">
      <c r="Y107" s="46">
        <f>'Ввод данных'!L107</f>
        <v>0</v>
      </c>
      <c r="Z107" s="24">
        <f>'Ввод данных'!M107</f>
        <v>0</v>
      </c>
      <c r="AA107" s="24">
        <f>'Ввод данных'!N107</f>
        <v>0</v>
      </c>
      <c r="AB107" s="25" t="str">
        <f>'Ввод данных'!P107</f>
        <v>некорректно</v>
      </c>
      <c r="AC107" s="25" t="str">
        <f>'Ввод данных'!Q107</f>
        <v>некорректно</v>
      </c>
      <c r="AD107" s="25" t="str">
        <f>'Ввод данных'!R107</f>
        <v>некорректно</v>
      </c>
      <c r="AE107" s="10" t="str">
        <f>'Ввод данных'!O107</f>
        <v xml:space="preserve"> </v>
      </c>
      <c r="AF107" s="25" t="str">
        <f t="shared" si="5"/>
        <v xml:space="preserve"> </v>
      </c>
      <c r="AG107" s="25" t="str">
        <f t="shared" si="6"/>
        <v xml:space="preserve"> </v>
      </c>
      <c r="AH107" s="25" t="str">
        <f t="shared" si="7"/>
        <v xml:space="preserve"> </v>
      </c>
    </row>
    <row r="108" spans="25:34" x14ac:dyDescent="0.25">
      <c r="Y108" s="46">
        <f>'Ввод данных'!L108</f>
        <v>0</v>
      </c>
      <c r="Z108" s="24">
        <f>'Ввод данных'!M108</f>
        <v>0</v>
      </c>
      <c r="AA108" s="24">
        <f>'Ввод данных'!N108</f>
        <v>0</v>
      </c>
      <c r="AB108" s="25" t="str">
        <f>'Ввод данных'!P108</f>
        <v>некорректно</v>
      </c>
      <c r="AC108" s="25" t="str">
        <f>'Ввод данных'!Q108</f>
        <v>некорректно</v>
      </c>
      <c r="AD108" s="25" t="str">
        <f>'Ввод данных'!R108</f>
        <v>некорректно</v>
      </c>
      <c r="AE108" s="10" t="str">
        <f>'Ввод данных'!O108</f>
        <v xml:space="preserve"> </v>
      </c>
      <c r="AF108" s="25" t="str">
        <f t="shared" si="5"/>
        <v xml:space="preserve"> </v>
      </c>
      <c r="AG108" s="25" t="str">
        <f t="shared" si="6"/>
        <v xml:space="preserve"> </v>
      </c>
      <c r="AH108" s="25" t="str">
        <f t="shared" si="7"/>
        <v xml:space="preserve"> </v>
      </c>
    </row>
    <row r="109" spans="25:34" x14ac:dyDescent="0.25">
      <c r="Y109" s="46">
        <f>'Ввод данных'!L109</f>
        <v>0</v>
      </c>
      <c r="Z109" s="24">
        <f>'Ввод данных'!M109</f>
        <v>0</v>
      </c>
      <c r="AA109" s="24">
        <f>'Ввод данных'!N109</f>
        <v>0</v>
      </c>
      <c r="AB109" s="25" t="str">
        <f>'Ввод данных'!P109</f>
        <v>некорректно</v>
      </c>
      <c r="AC109" s="25" t="str">
        <f>'Ввод данных'!Q109</f>
        <v>некорректно</v>
      </c>
      <c r="AD109" s="25" t="str">
        <f>'Ввод данных'!R109</f>
        <v>некорректно</v>
      </c>
      <c r="AE109" s="10" t="str">
        <f>'Ввод данных'!O109</f>
        <v xml:space="preserve"> </v>
      </c>
      <c r="AF109" s="25" t="str">
        <f t="shared" si="5"/>
        <v xml:space="preserve"> </v>
      </c>
      <c r="AG109" s="25" t="str">
        <f t="shared" si="6"/>
        <v xml:space="preserve"> </v>
      </c>
      <c r="AH109" s="25" t="str">
        <f t="shared" si="7"/>
        <v xml:space="preserve"> </v>
      </c>
    </row>
    <row r="110" spans="25:34" x14ac:dyDescent="0.25">
      <c r="Y110" s="46">
        <f>'Ввод данных'!L110</f>
        <v>0</v>
      </c>
      <c r="Z110" s="24">
        <f>'Ввод данных'!M110</f>
        <v>0</v>
      </c>
      <c r="AA110" s="24">
        <f>'Ввод данных'!N110</f>
        <v>0</v>
      </c>
      <c r="AB110" s="25" t="str">
        <f>'Ввод данных'!P110</f>
        <v>некорректно</v>
      </c>
      <c r="AC110" s="25" t="str">
        <f>'Ввод данных'!Q110</f>
        <v>некорректно</v>
      </c>
      <c r="AD110" s="25" t="str">
        <f>'Ввод данных'!R110</f>
        <v>некорректно</v>
      </c>
      <c r="AE110" s="10" t="str">
        <f>'Ввод данных'!O110</f>
        <v xml:space="preserve"> </v>
      </c>
      <c r="AF110" s="25" t="str">
        <f t="shared" si="5"/>
        <v xml:space="preserve"> </v>
      </c>
      <c r="AG110" s="25" t="str">
        <f t="shared" si="6"/>
        <v xml:space="preserve"> </v>
      </c>
      <c r="AH110" s="25" t="str">
        <f t="shared" si="7"/>
        <v xml:space="preserve"> </v>
      </c>
    </row>
    <row r="111" spans="25:34" x14ac:dyDescent="0.25">
      <c r="Y111" s="46">
        <f>'Ввод данных'!L111</f>
        <v>0</v>
      </c>
      <c r="Z111" s="24">
        <f>'Ввод данных'!M111</f>
        <v>0</v>
      </c>
      <c r="AA111" s="24">
        <f>'Ввод данных'!N111</f>
        <v>0</v>
      </c>
      <c r="AB111" s="25" t="str">
        <f>'Ввод данных'!P111</f>
        <v>некорректно</v>
      </c>
      <c r="AC111" s="25" t="str">
        <f>'Ввод данных'!Q111</f>
        <v>некорректно</v>
      </c>
      <c r="AD111" s="25" t="str">
        <f>'Ввод данных'!R111</f>
        <v>некорректно</v>
      </c>
      <c r="AE111" s="10" t="str">
        <f>'Ввод данных'!O111</f>
        <v xml:space="preserve"> </v>
      </c>
      <c r="AF111" s="25" t="str">
        <f t="shared" si="5"/>
        <v xml:space="preserve"> </v>
      </c>
      <c r="AG111" s="25" t="str">
        <f t="shared" si="6"/>
        <v xml:space="preserve"> </v>
      </c>
      <c r="AH111" s="25" t="str">
        <f t="shared" si="7"/>
        <v xml:space="preserve"> </v>
      </c>
    </row>
    <row r="112" spans="25:34" x14ac:dyDescent="0.25">
      <c r="Y112" s="46">
        <f>'Ввод данных'!L112</f>
        <v>0</v>
      </c>
      <c r="Z112" s="24">
        <f>'Ввод данных'!M112</f>
        <v>0</v>
      </c>
      <c r="AA112" s="24">
        <f>'Ввод данных'!N112</f>
        <v>0</v>
      </c>
      <c r="AB112" s="25" t="str">
        <f>'Ввод данных'!P112</f>
        <v>некорректно</v>
      </c>
      <c r="AC112" s="25" t="str">
        <f>'Ввод данных'!Q112</f>
        <v>некорректно</v>
      </c>
      <c r="AD112" s="25" t="str">
        <f>'Ввод данных'!R112</f>
        <v>некорректно</v>
      </c>
      <c r="AE112" s="10" t="str">
        <f>'Ввод данных'!O112</f>
        <v xml:space="preserve"> </v>
      </c>
      <c r="AF112" s="25" t="str">
        <f t="shared" si="5"/>
        <v xml:space="preserve"> </v>
      </c>
      <c r="AG112" s="25" t="str">
        <f t="shared" si="6"/>
        <v xml:space="preserve"> </v>
      </c>
      <c r="AH112" s="25" t="str">
        <f t="shared" si="7"/>
        <v xml:space="preserve"> </v>
      </c>
    </row>
    <row r="113" spans="25:34" x14ac:dyDescent="0.25">
      <c r="Y113" s="46">
        <f>'Ввод данных'!L113</f>
        <v>0</v>
      </c>
      <c r="Z113" s="24">
        <f>'Ввод данных'!M113</f>
        <v>0</v>
      </c>
      <c r="AA113" s="24">
        <f>'Ввод данных'!N113</f>
        <v>0</v>
      </c>
      <c r="AB113" s="25" t="str">
        <f>'Ввод данных'!P113</f>
        <v>некорректно</v>
      </c>
      <c r="AC113" s="25" t="str">
        <f>'Ввод данных'!Q113</f>
        <v>некорректно</v>
      </c>
      <c r="AD113" s="25" t="str">
        <f>'Ввод данных'!R113</f>
        <v>некорректно</v>
      </c>
      <c r="AE113" s="10" t="str">
        <f>'Ввод данных'!O113</f>
        <v xml:space="preserve"> </v>
      </c>
      <c r="AF113" s="25" t="str">
        <f t="shared" si="5"/>
        <v xml:space="preserve"> </v>
      </c>
      <c r="AG113" s="25" t="str">
        <f t="shared" si="6"/>
        <v xml:space="preserve"> </v>
      </c>
      <c r="AH113" s="25" t="str">
        <f t="shared" si="7"/>
        <v xml:space="preserve"> </v>
      </c>
    </row>
    <row r="114" spans="25:34" x14ac:dyDescent="0.25">
      <c r="Y114" s="46">
        <f>'Ввод данных'!L114</f>
        <v>0</v>
      </c>
      <c r="Z114" s="24">
        <f>'Ввод данных'!M114</f>
        <v>0</v>
      </c>
      <c r="AA114" s="24">
        <f>'Ввод данных'!N114</f>
        <v>0</v>
      </c>
      <c r="AB114" s="25" t="str">
        <f>'Ввод данных'!P114</f>
        <v>некорректно</v>
      </c>
      <c r="AC114" s="25" t="str">
        <f>'Ввод данных'!Q114</f>
        <v>некорректно</v>
      </c>
      <c r="AD114" s="25" t="str">
        <f>'Ввод данных'!R114</f>
        <v>некорректно</v>
      </c>
      <c r="AE114" s="10" t="str">
        <f>'Ввод данных'!O114</f>
        <v xml:space="preserve"> </v>
      </c>
      <c r="AF114" s="25" t="str">
        <f t="shared" si="5"/>
        <v xml:space="preserve"> </v>
      </c>
      <c r="AG114" s="25" t="str">
        <f t="shared" si="6"/>
        <v xml:space="preserve"> </v>
      </c>
      <c r="AH114" s="25" t="str">
        <f t="shared" si="7"/>
        <v xml:space="preserve"> </v>
      </c>
    </row>
    <row r="115" spans="25:34" x14ac:dyDescent="0.25">
      <c r="Y115" s="46">
        <f>'Ввод данных'!L115</f>
        <v>0</v>
      </c>
      <c r="Z115" s="24">
        <f>'Ввод данных'!M115</f>
        <v>0</v>
      </c>
      <c r="AA115" s="24">
        <f>'Ввод данных'!N115</f>
        <v>0</v>
      </c>
      <c r="AB115" s="25" t="str">
        <f>'Ввод данных'!P115</f>
        <v>некорректно</v>
      </c>
      <c r="AC115" s="25" t="str">
        <f>'Ввод данных'!Q115</f>
        <v>некорректно</v>
      </c>
      <c r="AD115" s="25" t="str">
        <f>'Ввод данных'!R115</f>
        <v>некорректно</v>
      </c>
      <c r="AE115" s="10" t="str">
        <f>'Ввод данных'!O115</f>
        <v xml:space="preserve"> </v>
      </c>
      <c r="AF115" s="25" t="str">
        <f t="shared" si="5"/>
        <v xml:space="preserve"> </v>
      </c>
      <c r="AG115" s="25" t="str">
        <f t="shared" si="6"/>
        <v xml:space="preserve"> </v>
      </c>
      <c r="AH115" s="25" t="str">
        <f t="shared" si="7"/>
        <v xml:space="preserve"> </v>
      </c>
    </row>
    <row r="116" spans="25:34" x14ac:dyDescent="0.25">
      <c r="Y116" s="46">
        <f>'Ввод данных'!L116</f>
        <v>0</v>
      </c>
      <c r="Z116" s="24">
        <f>'Ввод данных'!M116</f>
        <v>0</v>
      </c>
      <c r="AA116" s="24">
        <f>'Ввод данных'!N116</f>
        <v>0</v>
      </c>
      <c r="AB116" s="25" t="str">
        <f>'Ввод данных'!P116</f>
        <v>некорректно</v>
      </c>
      <c r="AC116" s="25" t="str">
        <f>'Ввод данных'!Q116</f>
        <v>некорректно</v>
      </c>
      <c r="AD116" s="25" t="str">
        <f>'Ввод данных'!R116</f>
        <v>некорректно</v>
      </c>
      <c r="AE116" s="10" t="str">
        <f>'Ввод данных'!O116</f>
        <v xml:space="preserve"> </v>
      </c>
      <c r="AF116" s="25" t="str">
        <f t="shared" si="5"/>
        <v xml:space="preserve"> </v>
      </c>
      <c r="AG116" s="25" t="str">
        <f t="shared" si="6"/>
        <v xml:space="preserve"> </v>
      </c>
      <c r="AH116" s="25" t="str">
        <f t="shared" si="7"/>
        <v xml:space="preserve"> </v>
      </c>
    </row>
    <row r="117" spans="25:34" x14ac:dyDescent="0.25">
      <c r="Y117" s="46">
        <f>'Ввод данных'!L117</f>
        <v>0</v>
      </c>
      <c r="Z117" s="24">
        <f>'Ввод данных'!M117</f>
        <v>0</v>
      </c>
      <c r="AA117" s="24">
        <f>'Ввод данных'!N117</f>
        <v>0</v>
      </c>
      <c r="AB117" s="25" t="str">
        <f>'Ввод данных'!P117</f>
        <v>некорректно</v>
      </c>
      <c r="AC117" s="25" t="str">
        <f>'Ввод данных'!Q117</f>
        <v>некорректно</v>
      </c>
      <c r="AD117" s="25" t="str">
        <f>'Ввод данных'!R117</f>
        <v>некорректно</v>
      </c>
      <c r="AE117" s="10" t="str">
        <f>'Ввод данных'!O117</f>
        <v xml:space="preserve"> </v>
      </c>
      <c r="AF117" s="25" t="str">
        <f t="shared" si="5"/>
        <v xml:space="preserve"> </v>
      </c>
      <c r="AG117" s="25" t="str">
        <f t="shared" si="6"/>
        <v xml:space="preserve"> </v>
      </c>
      <c r="AH117" s="25" t="str">
        <f t="shared" si="7"/>
        <v xml:space="preserve"> </v>
      </c>
    </row>
    <row r="118" spans="25:34" x14ac:dyDescent="0.25">
      <c r="Y118" s="46">
        <f>'Ввод данных'!L118</f>
        <v>0</v>
      </c>
      <c r="Z118" s="24">
        <f>'Ввод данных'!M118</f>
        <v>0</v>
      </c>
      <c r="AA118" s="24">
        <f>'Ввод данных'!N118</f>
        <v>0</v>
      </c>
      <c r="AB118" s="25" t="str">
        <f>'Ввод данных'!P118</f>
        <v>некорректно</v>
      </c>
      <c r="AC118" s="25" t="str">
        <f>'Ввод данных'!Q118</f>
        <v>некорректно</v>
      </c>
      <c r="AD118" s="25" t="str">
        <f>'Ввод данных'!R118</f>
        <v>некорректно</v>
      </c>
      <c r="AE118" s="10" t="str">
        <f>'Ввод данных'!O118</f>
        <v xml:space="preserve"> </v>
      </c>
      <c r="AF118" s="25" t="str">
        <f t="shared" si="5"/>
        <v xml:space="preserve"> </v>
      </c>
      <c r="AG118" s="25" t="str">
        <f t="shared" si="6"/>
        <v xml:space="preserve"> </v>
      </c>
      <c r="AH118" s="25" t="str">
        <f t="shared" si="7"/>
        <v xml:space="preserve"> </v>
      </c>
    </row>
    <row r="119" spans="25:34" x14ac:dyDescent="0.25">
      <c r="Y119" s="46">
        <f>'Ввод данных'!L119</f>
        <v>0</v>
      </c>
      <c r="Z119" s="24">
        <f>'Ввод данных'!M119</f>
        <v>0</v>
      </c>
      <c r="AA119" s="24">
        <f>'Ввод данных'!N119</f>
        <v>0</v>
      </c>
      <c r="AB119" s="25" t="str">
        <f>'Ввод данных'!P119</f>
        <v>некорректно</v>
      </c>
      <c r="AC119" s="25" t="str">
        <f>'Ввод данных'!Q119</f>
        <v>некорректно</v>
      </c>
      <c r="AD119" s="25" t="str">
        <f>'Ввод данных'!R119</f>
        <v>некорректно</v>
      </c>
      <c r="AE119" s="10" t="str">
        <f>'Ввод данных'!O119</f>
        <v xml:space="preserve"> </v>
      </c>
      <c r="AF119" s="25" t="str">
        <f t="shared" si="5"/>
        <v xml:space="preserve"> </v>
      </c>
      <c r="AG119" s="25" t="str">
        <f t="shared" si="6"/>
        <v xml:space="preserve"> </v>
      </c>
      <c r="AH119" s="25" t="str">
        <f t="shared" si="7"/>
        <v xml:space="preserve"> </v>
      </c>
    </row>
    <row r="120" spans="25:34" x14ac:dyDescent="0.25">
      <c r="Y120" s="46">
        <f>'Ввод данных'!L120</f>
        <v>0</v>
      </c>
      <c r="Z120" s="24">
        <f>'Ввод данных'!M120</f>
        <v>0</v>
      </c>
      <c r="AA120" s="24">
        <f>'Ввод данных'!N120</f>
        <v>0</v>
      </c>
      <c r="AB120" s="25" t="str">
        <f>'Ввод данных'!P120</f>
        <v>некорректно</v>
      </c>
      <c r="AC120" s="25" t="str">
        <f>'Ввод данных'!Q120</f>
        <v>некорректно</v>
      </c>
      <c r="AD120" s="25" t="str">
        <f>'Ввод данных'!R120</f>
        <v>некорректно</v>
      </c>
      <c r="AE120" s="10" t="str">
        <f>'Ввод данных'!O120</f>
        <v xml:space="preserve"> </v>
      </c>
      <c r="AF120" s="25" t="str">
        <f t="shared" si="5"/>
        <v xml:space="preserve"> </v>
      </c>
      <c r="AG120" s="25" t="str">
        <f t="shared" si="6"/>
        <v xml:space="preserve"> </v>
      </c>
      <c r="AH120" s="25" t="str">
        <f t="shared" si="7"/>
        <v xml:space="preserve"> </v>
      </c>
    </row>
    <row r="121" spans="25:34" x14ac:dyDescent="0.25">
      <c r="Y121" s="46">
        <f>'Ввод данных'!L121</f>
        <v>0</v>
      </c>
      <c r="Z121" s="24">
        <f>'Ввод данных'!M121</f>
        <v>0</v>
      </c>
      <c r="AA121" s="24">
        <f>'Ввод данных'!N121</f>
        <v>0</v>
      </c>
      <c r="AB121" s="25" t="str">
        <f>'Ввод данных'!P121</f>
        <v>некорректно</v>
      </c>
      <c r="AC121" s="25" t="str">
        <f>'Ввод данных'!Q121</f>
        <v>некорректно</v>
      </c>
      <c r="AD121" s="25" t="str">
        <f>'Ввод данных'!R121</f>
        <v>некорректно</v>
      </c>
      <c r="AE121" s="10" t="str">
        <f>'Ввод данных'!O121</f>
        <v xml:space="preserve"> </v>
      </c>
      <c r="AF121" s="25" t="str">
        <f t="shared" si="5"/>
        <v xml:space="preserve"> </v>
      </c>
      <c r="AG121" s="25" t="str">
        <f t="shared" si="6"/>
        <v xml:space="preserve"> </v>
      </c>
      <c r="AH121" s="25" t="str">
        <f t="shared" si="7"/>
        <v xml:space="preserve"> </v>
      </c>
    </row>
    <row r="122" spans="25:34" x14ac:dyDescent="0.25">
      <c r="Y122" s="46">
        <f>'Ввод данных'!L122</f>
        <v>0</v>
      </c>
      <c r="Z122" s="24">
        <f>'Ввод данных'!M122</f>
        <v>0</v>
      </c>
      <c r="AA122" s="24">
        <f>'Ввод данных'!N122</f>
        <v>0</v>
      </c>
      <c r="AB122" s="25" t="str">
        <f>'Ввод данных'!P122</f>
        <v>некорректно</v>
      </c>
      <c r="AC122" s="25" t="str">
        <f>'Ввод данных'!Q122</f>
        <v>некорректно</v>
      </c>
      <c r="AD122" s="25" t="str">
        <f>'Ввод данных'!R122</f>
        <v>некорректно</v>
      </c>
      <c r="AE122" s="10" t="str">
        <f>'Ввод данных'!O122</f>
        <v xml:space="preserve"> </v>
      </c>
      <c r="AF122" s="25" t="str">
        <f t="shared" si="5"/>
        <v xml:space="preserve"> </v>
      </c>
      <c r="AG122" s="25" t="str">
        <f t="shared" si="6"/>
        <v xml:space="preserve"> </v>
      </c>
      <c r="AH122" s="25" t="str">
        <f t="shared" si="7"/>
        <v xml:space="preserve"> </v>
      </c>
    </row>
    <row r="123" spans="25:34" x14ac:dyDescent="0.25">
      <c r="Y123" s="46">
        <f>'Ввод данных'!L123</f>
        <v>0</v>
      </c>
      <c r="Z123" s="24">
        <f>'Ввод данных'!M123</f>
        <v>0</v>
      </c>
      <c r="AA123" s="24">
        <f>'Ввод данных'!N123</f>
        <v>0</v>
      </c>
      <c r="AB123" s="25" t="str">
        <f>'Ввод данных'!P123</f>
        <v>некорректно</v>
      </c>
      <c r="AC123" s="25" t="str">
        <f>'Ввод данных'!Q123</f>
        <v>некорректно</v>
      </c>
      <c r="AD123" s="25" t="str">
        <f>'Ввод данных'!R123</f>
        <v>некорректно</v>
      </c>
      <c r="AE123" s="10" t="str">
        <f>'Ввод данных'!O123</f>
        <v xml:space="preserve"> </v>
      </c>
      <c r="AF123" s="25" t="str">
        <f t="shared" si="5"/>
        <v xml:space="preserve"> </v>
      </c>
      <c r="AG123" s="25" t="str">
        <f t="shared" si="6"/>
        <v xml:space="preserve"> </v>
      </c>
      <c r="AH123" s="25" t="str">
        <f t="shared" si="7"/>
        <v xml:space="preserve"> </v>
      </c>
    </row>
    <row r="124" spans="25:34" x14ac:dyDescent="0.25">
      <c r="Y124" s="46">
        <f>'Ввод данных'!L124</f>
        <v>0</v>
      </c>
      <c r="Z124" s="24">
        <f>'Ввод данных'!M124</f>
        <v>0</v>
      </c>
      <c r="AA124" s="24">
        <f>'Ввод данных'!N124</f>
        <v>0</v>
      </c>
      <c r="AB124" s="25" t="str">
        <f>'Ввод данных'!P124</f>
        <v>некорректно</v>
      </c>
      <c r="AC124" s="25" t="str">
        <f>'Ввод данных'!Q124</f>
        <v>некорректно</v>
      </c>
      <c r="AD124" s="25" t="str">
        <f>'Ввод данных'!R124</f>
        <v>некорректно</v>
      </c>
      <c r="AE124" s="10" t="str">
        <f>'Ввод данных'!O124</f>
        <v xml:space="preserve"> </v>
      </c>
      <c r="AF124" s="25" t="str">
        <f t="shared" si="5"/>
        <v xml:space="preserve"> </v>
      </c>
      <c r="AG124" s="25" t="str">
        <f t="shared" si="6"/>
        <v xml:space="preserve"> </v>
      </c>
      <c r="AH124" s="25" t="str">
        <f t="shared" si="7"/>
        <v xml:space="preserve"> </v>
      </c>
    </row>
    <row r="125" spans="25:34" x14ac:dyDescent="0.25">
      <c r="Y125" s="46">
        <f>'Ввод данных'!L125</f>
        <v>0</v>
      </c>
      <c r="Z125" s="24">
        <f>'Ввод данных'!M125</f>
        <v>0</v>
      </c>
      <c r="AA125" s="24">
        <f>'Ввод данных'!N125</f>
        <v>0</v>
      </c>
      <c r="AB125" s="25" t="str">
        <f>'Ввод данных'!P125</f>
        <v>некорректно</v>
      </c>
      <c r="AC125" s="25" t="str">
        <f>'Ввод данных'!Q125</f>
        <v>некорректно</v>
      </c>
      <c r="AD125" s="25" t="str">
        <f>'Ввод данных'!R125</f>
        <v>некорректно</v>
      </c>
      <c r="AE125" s="10" t="str">
        <f>'Ввод данных'!O125</f>
        <v xml:space="preserve"> </v>
      </c>
      <c r="AF125" s="25" t="str">
        <f t="shared" si="5"/>
        <v xml:space="preserve"> </v>
      </c>
      <c r="AG125" s="25" t="str">
        <f t="shared" si="6"/>
        <v xml:space="preserve"> </v>
      </c>
      <c r="AH125" s="25" t="str">
        <f t="shared" si="7"/>
        <v xml:space="preserve"> </v>
      </c>
    </row>
    <row r="126" spans="25:34" x14ac:dyDescent="0.25">
      <c r="Y126" s="46">
        <f>'Ввод данных'!L126</f>
        <v>0</v>
      </c>
      <c r="Z126" s="24">
        <f>'Ввод данных'!M126</f>
        <v>0</v>
      </c>
      <c r="AA126" s="24">
        <f>'Ввод данных'!N126</f>
        <v>0</v>
      </c>
      <c r="AB126" s="25" t="str">
        <f>'Ввод данных'!P126</f>
        <v>некорректно</v>
      </c>
      <c r="AC126" s="25" t="str">
        <f>'Ввод данных'!Q126</f>
        <v>некорректно</v>
      </c>
      <c r="AD126" s="25" t="str">
        <f>'Ввод данных'!R126</f>
        <v>некорректно</v>
      </c>
      <c r="AE126" s="10" t="str">
        <f>'Ввод данных'!O126</f>
        <v xml:space="preserve"> </v>
      </c>
      <c r="AF126" s="25" t="str">
        <f t="shared" si="5"/>
        <v xml:space="preserve"> </v>
      </c>
      <c r="AG126" s="25" t="str">
        <f t="shared" si="6"/>
        <v xml:space="preserve"> </v>
      </c>
      <c r="AH126" s="25" t="str">
        <f t="shared" si="7"/>
        <v xml:space="preserve"> </v>
      </c>
    </row>
    <row r="127" spans="25:34" x14ac:dyDescent="0.25">
      <c r="Y127" s="46">
        <f>'Ввод данных'!L127</f>
        <v>0</v>
      </c>
      <c r="Z127" s="24">
        <f>'Ввод данных'!M127</f>
        <v>0</v>
      </c>
      <c r="AA127" s="24">
        <f>'Ввод данных'!N127</f>
        <v>0</v>
      </c>
      <c r="AB127" s="25" t="str">
        <f>'Ввод данных'!P127</f>
        <v>некорректно</v>
      </c>
      <c r="AC127" s="25" t="str">
        <f>'Ввод данных'!Q127</f>
        <v>некорректно</v>
      </c>
      <c r="AD127" s="25" t="str">
        <f>'Ввод данных'!R127</f>
        <v>некорректно</v>
      </c>
      <c r="AE127" s="10" t="str">
        <f>'Ввод данных'!O127</f>
        <v xml:space="preserve"> </v>
      </c>
      <c r="AF127" s="25" t="str">
        <f t="shared" si="5"/>
        <v xml:space="preserve"> </v>
      </c>
      <c r="AG127" s="25" t="str">
        <f t="shared" si="6"/>
        <v xml:space="preserve"> </v>
      </c>
      <c r="AH127" s="25" t="str">
        <f t="shared" si="7"/>
        <v xml:space="preserve"> </v>
      </c>
    </row>
    <row r="128" spans="25:34" x14ac:dyDescent="0.25">
      <c r="Y128" s="46">
        <f>'Ввод данных'!L128</f>
        <v>0</v>
      </c>
      <c r="Z128" s="24">
        <f>'Ввод данных'!M128</f>
        <v>0</v>
      </c>
      <c r="AA128" s="24">
        <f>'Ввод данных'!N128</f>
        <v>0</v>
      </c>
      <c r="AB128" s="25" t="str">
        <f>'Ввод данных'!P128</f>
        <v>некорректно</v>
      </c>
      <c r="AC128" s="25" t="str">
        <f>'Ввод данных'!Q128</f>
        <v>некорректно</v>
      </c>
      <c r="AD128" s="25" t="str">
        <f>'Ввод данных'!R128</f>
        <v>некорректно</v>
      </c>
      <c r="AE128" s="10" t="str">
        <f>'Ввод данных'!O128</f>
        <v xml:space="preserve"> </v>
      </c>
      <c r="AF128" s="25" t="str">
        <f t="shared" si="5"/>
        <v xml:space="preserve"> </v>
      </c>
      <c r="AG128" s="25" t="str">
        <f t="shared" si="6"/>
        <v xml:space="preserve"> </v>
      </c>
      <c r="AH128" s="25" t="str">
        <f t="shared" si="7"/>
        <v xml:space="preserve"> </v>
      </c>
    </row>
    <row r="129" spans="25:34" x14ac:dyDescent="0.25">
      <c r="Y129" s="46">
        <f>'Ввод данных'!L129</f>
        <v>0</v>
      </c>
      <c r="Z129" s="24">
        <f>'Ввод данных'!M129</f>
        <v>0</v>
      </c>
      <c r="AA129" s="24">
        <f>'Ввод данных'!N129</f>
        <v>0</v>
      </c>
      <c r="AB129" s="25" t="str">
        <f>'Ввод данных'!P129</f>
        <v>некорректно</v>
      </c>
      <c r="AC129" s="25" t="str">
        <f>'Ввод данных'!Q129</f>
        <v>некорректно</v>
      </c>
      <c r="AD129" s="25" t="str">
        <f>'Ввод данных'!R129</f>
        <v>некорректно</v>
      </c>
      <c r="AE129" s="10" t="str">
        <f>'Ввод данных'!O129</f>
        <v xml:space="preserve"> </v>
      </c>
      <c r="AF129" s="25" t="str">
        <f t="shared" si="5"/>
        <v xml:space="preserve"> </v>
      </c>
      <c r="AG129" s="25" t="str">
        <f t="shared" si="6"/>
        <v xml:space="preserve"> </v>
      </c>
      <c r="AH129" s="25" t="str">
        <f t="shared" si="7"/>
        <v xml:space="preserve"> </v>
      </c>
    </row>
    <row r="130" spans="25:34" x14ac:dyDescent="0.25">
      <c r="Y130" s="46">
        <f>'Ввод данных'!L130</f>
        <v>0</v>
      </c>
      <c r="Z130" s="24">
        <f>'Ввод данных'!M130</f>
        <v>0</v>
      </c>
      <c r="AA130" s="24">
        <f>'Ввод данных'!N130</f>
        <v>0</v>
      </c>
      <c r="AB130" s="25" t="str">
        <f>'Ввод данных'!P130</f>
        <v>некорректно</v>
      </c>
      <c r="AC130" s="25" t="str">
        <f>'Ввод данных'!Q130</f>
        <v>некорректно</v>
      </c>
      <c r="AD130" s="25" t="str">
        <f>'Ввод данных'!R130</f>
        <v>некорректно</v>
      </c>
      <c r="AE130" s="10" t="str">
        <f>'Ввод данных'!O130</f>
        <v xml:space="preserve"> </v>
      </c>
      <c r="AF130" s="25" t="str">
        <f t="shared" si="5"/>
        <v xml:space="preserve"> </v>
      </c>
      <c r="AG130" s="25" t="str">
        <f t="shared" si="6"/>
        <v xml:space="preserve"> </v>
      </c>
      <c r="AH130" s="25" t="str">
        <f t="shared" si="7"/>
        <v xml:space="preserve"> </v>
      </c>
    </row>
    <row r="131" spans="25:34" x14ac:dyDescent="0.25">
      <c r="Y131" s="46">
        <f>'Ввод данных'!L131</f>
        <v>0</v>
      </c>
      <c r="Z131" s="24">
        <f>'Ввод данных'!M131</f>
        <v>0</v>
      </c>
      <c r="AA131" s="24">
        <f>'Ввод данных'!N131</f>
        <v>0</v>
      </c>
      <c r="AB131" s="25" t="str">
        <f>'Ввод данных'!P131</f>
        <v>некорректно</v>
      </c>
      <c r="AC131" s="25" t="str">
        <f>'Ввод данных'!Q131</f>
        <v>некорректно</v>
      </c>
      <c r="AD131" s="25" t="str">
        <f>'Ввод данных'!R131</f>
        <v>некорректно</v>
      </c>
      <c r="AE131" s="10" t="str">
        <f>'Ввод данных'!O131</f>
        <v xml:space="preserve"> </v>
      </c>
      <c r="AF131" s="25" t="str">
        <f t="shared" si="5"/>
        <v xml:space="preserve"> </v>
      </c>
      <c r="AG131" s="25" t="str">
        <f t="shared" si="6"/>
        <v xml:space="preserve"> </v>
      </c>
      <c r="AH131" s="25" t="str">
        <f t="shared" si="7"/>
        <v xml:space="preserve"> </v>
      </c>
    </row>
    <row r="132" spans="25:34" x14ac:dyDescent="0.25">
      <c r="Y132" s="46">
        <f>'Ввод данных'!L132</f>
        <v>0</v>
      </c>
      <c r="Z132" s="24">
        <f>'Ввод данных'!M132</f>
        <v>0</v>
      </c>
      <c r="AA132" s="24">
        <f>'Ввод данных'!N132</f>
        <v>0</v>
      </c>
      <c r="AB132" s="25" t="str">
        <f>'Ввод данных'!P132</f>
        <v>некорректно</v>
      </c>
      <c r="AC132" s="25" t="str">
        <f>'Ввод данных'!Q132</f>
        <v>некорректно</v>
      </c>
      <c r="AD132" s="25" t="str">
        <f>'Ввод данных'!R132</f>
        <v>некорректно</v>
      </c>
      <c r="AE132" s="10" t="str">
        <f>'Ввод данных'!O132</f>
        <v xml:space="preserve"> </v>
      </c>
      <c r="AF132" s="25" t="str">
        <f t="shared" si="5"/>
        <v xml:space="preserve"> </v>
      </c>
      <c r="AG132" s="25" t="str">
        <f t="shared" si="6"/>
        <v xml:space="preserve"> </v>
      </c>
      <c r="AH132" s="25" t="str">
        <f t="shared" si="7"/>
        <v xml:space="preserve"> </v>
      </c>
    </row>
    <row r="133" spans="25:34" x14ac:dyDescent="0.25">
      <c r="Y133" s="46">
        <f>'Ввод данных'!L133</f>
        <v>0</v>
      </c>
      <c r="Z133" s="24">
        <f>'Ввод данных'!M133</f>
        <v>0</v>
      </c>
      <c r="AA133" s="24">
        <f>'Ввод данных'!N133</f>
        <v>0</v>
      </c>
      <c r="AB133" s="25" t="str">
        <f>'Ввод данных'!P133</f>
        <v>некорректно</v>
      </c>
      <c r="AC133" s="25" t="str">
        <f>'Ввод данных'!Q133</f>
        <v>некорректно</v>
      </c>
      <c r="AD133" s="25" t="str">
        <f>'Ввод данных'!R133</f>
        <v>некорректно</v>
      </c>
      <c r="AE133" s="10" t="str">
        <f>'Ввод данных'!O133</f>
        <v xml:space="preserve"> </v>
      </c>
      <c r="AF133" s="25" t="str">
        <f t="shared" ref="AF133:AF196" si="8">IF(OR(AE133="проверить",AND(AB133="некорректно",AC133="некорректно",AD133="некорректно"))," ",AB133)</f>
        <v xml:space="preserve"> </v>
      </c>
      <c r="AG133" s="25" t="str">
        <f t="shared" ref="AG133:AG196" si="9">IF(OR(AE133="проверить",AND(AB133="некорректно",AC133="некорректно",AD133="некорректно"))," ",AC133)</f>
        <v xml:space="preserve"> </v>
      </c>
      <c r="AH133" s="25" t="str">
        <f t="shared" ref="AH133:AH196" si="10">IF(OR(AE133="проверить",AND(AB133="некорректно",AC133="некорректно",AD133="некорректно"))," ",AD133)</f>
        <v xml:space="preserve"> </v>
      </c>
    </row>
    <row r="134" spans="25:34" x14ac:dyDescent="0.25">
      <c r="Y134" s="46">
        <f>'Ввод данных'!L134</f>
        <v>0</v>
      </c>
      <c r="Z134" s="24">
        <f>'Ввод данных'!M134</f>
        <v>0</v>
      </c>
      <c r="AA134" s="24">
        <f>'Ввод данных'!N134</f>
        <v>0</v>
      </c>
      <c r="AB134" s="25" t="str">
        <f>'Ввод данных'!P134</f>
        <v>некорректно</v>
      </c>
      <c r="AC134" s="25" t="str">
        <f>'Ввод данных'!Q134</f>
        <v>некорректно</v>
      </c>
      <c r="AD134" s="25" t="str">
        <f>'Ввод данных'!R134</f>
        <v>некорректно</v>
      </c>
      <c r="AE134" s="10" t="str">
        <f>'Ввод данных'!O134</f>
        <v xml:space="preserve"> </v>
      </c>
      <c r="AF134" s="25" t="str">
        <f t="shared" si="8"/>
        <v xml:space="preserve"> </v>
      </c>
      <c r="AG134" s="25" t="str">
        <f t="shared" si="9"/>
        <v xml:space="preserve"> </v>
      </c>
      <c r="AH134" s="25" t="str">
        <f t="shared" si="10"/>
        <v xml:space="preserve"> </v>
      </c>
    </row>
    <row r="135" spans="25:34" x14ac:dyDescent="0.25">
      <c r="Y135" s="46">
        <f>'Ввод данных'!L135</f>
        <v>0</v>
      </c>
      <c r="Z135" s="24">
        <f>'Ввод данных'!M135</f>
        <v>0</v>
      </c>
      <c r="AA135" s="24">
        <f>'Ввод данных'!N135</f>
        <v>0</v>
      </c>
      <c r="AB135" s="25" t="str">
        <f>'Ввод данных'!P135</f>
        <v>некорректно</v>
      </c>
      <c r="AC135" s="25" t="str">
        <f>'Ввод данных'!Q135</f>
        <v>некорректно</v>
      </c>
      <c r="AD135" s="25" t="str">
        <f>'Ввод данных'!R135</f>
        <v>некорректно</v>
      </c>
      <c r="AE135" s="10" t="str">
        <f>'Ввод данных'!O135</f>
        <v xml:space="preserve"> </v>
      </c>
      <c r="AF135" s="25" t="str">
        <f t="shared" si="8"/>
        <v xml:space="preserve"> </v>
      </c>
      <c r="AG135" s="25" t="str">
        <f t="shared" si="9"/>
        <v xml:space="preserve"> </v>
      </c>
      <c r="AH135" s="25" t="str">
        <f t="shared" si="10"/>
        <v xml:space="preserve"> </v>
      </c>
    </row>
    <row r="136" spans="25:34" x14ac:dyDescent="0.25">
      <c r="Y136" s="46">
        <f>'Ввод данных'!L136</f>
        <v>0</v>
      </c>
      <c r="Z136" s="24">
        <f>'Ввод данных'!M136</f>
        <v>0</v>
      </c>
      <c r="AA136" s="24">
        <f>'Ввод данных'!N136</f>
        <v>0</v>
      </c>
      <c r="AB136" s="25" t="str">
        <f>'Ввод данных'!P136</f>
        <v>некорректно</v>
      </c>
      <c r="AC136" s="25" t="str">
        <f>'Ввод данных'!Q136</f>
        <v>некорректно</v>
      </c>
      <c r="AD136" s="25" t="str">
        <f>'Ввод данных'!R136</f>
        <v>некорректно</v>
      </c>
      <c r="AE136" s="10" t="str">
        <f>'Ввод данных'!O136</f>
        <v xml:space="preserve"> </v>
      </c>
      <c r="AF136" s="25" t="str">
        <f t="shared" si="8"/>
        <v xml:space="preserve"> </v>
      </c>
      <c r="AG136" s="25" t="str">
        <f t="shared" si="9"/>
        <v xml:space="preserve"> </v>
      </c>
      <c r="AH136" s="25" t="str">
        <f t="shared" si="10"/>
        <v xml:space="preserve"> </v>
      </c>
    </row>
    <row r="137" spans="25:34" x14ac:dyDescent="0.25">
      <c r="Y137" s="46">
        <f>'Ввод данных'!L137</f>
        <v>0</v>
      </c>
      <c r="Z137" s="24">
        <f>'Ввод данных'!M137</f>
        <v>0</v>
      </c>
      <c r="AA137" s="24">
        <f>'Ввод данных'!N137</f>
        <v>0</v>
      </c>
      <c r="AB137" s="25" t="str">
        <f>'Ввод данных'!P137</f>
        <v>некорректно</v>
      </c>
      <c r="AC137" s="25" t="str">
        <f>'Ввод данных'!Q137</f>
        <v>некорректно</v>
      </c>
      <c r="AD137" s="25" t="str">
        <f>'Ввод данных'!R137</f>
        <v>некорректно</v>
      </c>
      <c r="AE137" s="10" t="str">
        <f>'Ввод данных'!O137</f>
        <v xml:space="preserve"> </v>
      </c>
      <c r="AF137" s="25" t="str">
        <f t="shared" si="8"/>
        <v xml:space="preserve"> </v>
      </c>
      <c r="AG137" s="25" t="str">
        <f t="shared" si="9"/>
        <v xml:space="preserve"> </v>
      </c>
      <c r="AH137" s="25" t="str">
        <f t="shared" si="10"/>
        <v xml:space="preserve"> </v>
      </c>
    </row>
    <row r="138" spans="25:34" x14ac:dyDescent="0.25">
      <c r="Y138" s="46">
        <f>'Ввод данных'!L138</f>
        <v>0</v>
      </c>
      <c r="Z138" s="24">
        <f>'Ввод данных'!M138</f>
        <v>0</v>
      </c>
      <c r="AA138" s="24">
        <f>'Ввод данных'!N138</f>
        <v>0</v>
      </c>
      <c r="AB138" s="25" t="str">
        <f>'Ввод данных'!P138</f>
        <v>некорректно</v>
      </c>
      <c r="AC138" s="25" t="str">
        <f>'Ввод данных'!Q138</f>
        <v>некорректно</v>
      </c>
      <c r="AD138" s="25" t="str">
        <f>'Ввод данных'!R138</f>
        <v>некорректно</v>
      </c>
      <c r="AE138" s="10" t="str">
        <f>'Ввод данных'!O138</f>
        <v xml:space="preserve"> </v>
      </c>
      <c r="AF138" s="25" t="str">
        <f t="shared" si="8"/>
        <v xml:space="preserve"> </v>
      </c>
      <c r="AG138" s="25" t="str">
        <f t="shared" si="9"/>
        <v xml:space="preserve"> </v>
      </c>
      <c r="AH138" s="25" t="str">
        <f t="shared" si="10"/>
        <v xml:space="preserve"> </v>
      </c>
    </row>
    <row r="139" spans="25:34" x14ac:dyDescent="0.25">
      <c r="Y139" s="46">
        <f>'Ввод данных'!L139</f>
        <v>0</v>
      </c>
      <c r="Z139" s="46">
        <f>'Ввод данных'!M139</f>
        <v>0</v>
      </c>
      <c r="AA139" s="24">
        <f>'Ввод данных'!N139</f>
        <v>0</v>
      </c>
      <c r="AB139" s="25" t="str">
        <f>'Ввод данных'!P139</f>
        <v>некорректно</v>
      </c>
      <c r="AC139" s="25" t="str">
        <f>'Ввод данных'!Q139</f>
        <v>некорректно</v>
      </c>
      <c r="AD139" s="25" t="str">
        <f>'Ввод данных'!R139</f>
        <v>некорректно</v>
      </c>
      <c r="AE139" s="10" t="str">
        <f>'Ввод данных'!O139</f>
        <v xml:space="preserve"> </v>
      </c>
      <c r="AF139" s="25" t="str">
        <f t="shared" si="8"/>
        <v xml:space="preserve"> </v>
      </c>
      <c r="AG139" s="25" t="str">
        <f t="shared" si="9"/>
        <v xml:space="preserve"> </v>
      </c>
      <c r="AH139" s="25" t="str">
        <f t="shared" si="10"/>
        <v xml:space="preserve"> </v>
      </c>
    </row>
    <row r="140" spans="25:34" x14ac:dyDescent="0.25">
      <c r="Y140" s="46">
        <f>'Ввод данных'!L140</f>
        <v>0</v>
      </c>
      <c r="Z140" s="46">
        <f>'Ввод данных'!M140</f>
        <v>0</v>
      </c>
      <c r="AA140" s="24">
        <f>'Ввод данных'!N140</f>
        <v>0</v>
      </c>
      <c r="AB140" s="25" t="str">
        <f>'Ввод данных'!P140</f>
        <v>некорректно</v>
      </c>
      <c r="AC140" s="25" t="str">
        <f>'Ввод данных'!Q140</f>
        <v>некорректно</v>
      </c>
      <c r="AD140" s="25" t="str">
        <f>'Ввод данных'!R140</f>
        <v>некорректно</v>
      </c>
      <c r="AE140" s="10" t="str">
        <f>'Ввод данных'!O140</f>
        <v xml:space="preserve"> </v>
      </c>
      <c r="AF140" s="25" t="str">
        <f t="shared" si="8"/>
        <v xml:space="preserve"> </v>
      </c>
      <c r="AG140" s="25" t="str">
        <f t="shared" si="9"/>
        <v xml:space="preserve"> </v>
      </c>
      <c r="AH140" s="25" t="str">
        <f t="shared" si="10"/>
        <v xml:space="preserve"> </v>
      </c>
    </row>
    <row r="141" spans="25:34" x14ac:dyDescent="0.25">
      <c r="Y141" s="46">
        <f>'Ввод данных'!L141</f>
        <v>0</v>
      </c>
      <c r="Z141" s="46">
        <f>'Ввод данных'!M141</f>
        <v>0</v>
      </c>
      <c r="AA141" s="24">
        <f>'Ввод данных'!N141</f>
        <v>0</v>
      </c>
      <c r="AB141" s="25" t="str">
        <f>'Ввод данных'!P141</f>
        <v>некорректно</v>
      </c>
      <c r="AC141" s="25" t="str">
        <f>'Ввод данных'!Q141</f>
        <v>некорректно</v>
      </c>
      <c r="AD141" s="25" t="str">
        <f>'Ввод данных'!R141</f>
        <v>некорректно</v>
      </c>
      <c r="AE141" s="10" t="str">
        <f>'Ввод данных'!O141</f>
        <v xml:space="preserve"> </v>
      </c>
      <c r="AF141" s="25" t="str">
        <f t="shared" si="8"/>
        <v xml:space="preserve"> </v>
      </c>
      <c r="AG141" s="25" t="str">
        <f t="shared" si="9"/>
        <v xml:space="preserve"> </v>
      </c>
      <c r="AH141" s="25" t="str">
        <f t="shared" si="10"/>
        <v xml:space="preserve"> </v>
      </c>
    </row>
    <row r="142" spans="25:34" x14ac:dyDescent="0.25">
      <c r="Y142" s="46">
        <f>'Ввод данных'!L142</f>
        <v>0</v>
      </c>
      <c r="Z142" s="46">
        <f>'Ввод данных'!M142</f>
        <v>0</v>
      </c>
      <c r="AA142" s="24">
        <f>'Ввод данных'!N142</f>
        <v>0</v>
      </c>
      <c r="AB142" s="25" t="str">
        <f>'Ввод данных'!P142</f>
        <v>некорректно</v>
      </c>
      <c r="AC142" s="25" t="str">
        <f>'Ввод данных'!Q142</f>
        <v>некорректно</v>
      </c>
      <c r="AD142" s="25" t="str">
        <f>'Ввод данных'!R142</f>
        <v>некорректно</v>
      </c>
      <c r="AE142" s="10" t="str">
        <f>'Ввод данных'!O142</f>
        <v xml:space="preserve"> </v>
      </c>
      <c r="AF142" s="25" t="str">
        <f t="shared" si="8"/>
        <v xml:space="preserve"> </v>
      </c>
      <c r="AG142" s="25" t="str">
        <f t="shared" si="9"/>
        <v xml:space="preserve"> </v>
      </c>
      <c r="AH142" s="25" t="str">
        <f t="shared" si="10"/>
        <v xml:space="preserve"> </v>
      </c>
    </row>
    <row r="143" spans="25:34" x14ac:dyDescent="0.25">
      <c r="Y143" s="46">
        <f>'Ввод данных'!L143</f>
        <v>0</v>
      </c>
      <c r="Z143" s="46">
        <f>'Ввод данных'!M143</f>
        <v>0</v>
      </c>
      <c r="AA143" s="24">
        <f>'Ввод данных'!N143</f>
        <v>0</v>
      </c>
      <c r="AB143" s="25" t="str">
        <f>'Ввод данных'!P143</f>
        <v>некорректно</v>
      </c>
      <c r="AC143" s="25" t="str">
        <f>'Ввод данных'!Q143</f>
        <v>некорректно</v>
      </c>
      <c r="AD143" s="25" t="str">
        <f>'Ввод данных'!R143</f>
        <v>некорректно</v>
      </c>
      <c r="AE143" s="10" t="str">
        <f>'Ввод данных'!O143</f>
        <v xml:space="preserve"> </v>
      </c>
      <c r="AF143" s="25" t="str">
        <f t="shared" si="8"/>
        <v xml:space="preserve"> </v>
      </c>
      <c r="AG143" s="25" t="str">
        <f t="shared" si="9"/>
        <v xml:space="preserve"> </v>
      </c>
      <c r="AH143" s="25" t="str">
        <f t="shared" si="10"/>
        <v xml:space="preserve"> </v>
      </c>
    </row>
    <row r="144" spans="25:34" x14ac:dyDescent="0.25">
      <c r="Y144" s="46">
        <f>'Ввод данных'!L144</f>
        <v>0</v>
      </c>
      <c r="Z144" s="46">
        <f>'Ввод данных'!M144</f>
        <v>0</v>
      </c>
      <c r="AA144" s="24">
        <f>'Ввод данных'!N144</f>
        <v>0</v>
      </c>
      <c r="AB144" s="25" t="str">
        <f>'Ввод данных'!P144</f>
        <v>некорректно</v>
      </c>
      <c r="AC144" s="25" t="str">
        <f>'Ввод данных'!Q144</f>
        <v>некорректно</v>
      </c>
      <c r="AD144" s="25" t="str">
        <f>'Ввод данных'!R144</f>
        <v>некорректно</v>
      </c>
      <c r="AE144" s="10" t="str">
        <f>'Ввод данных'!O144</f>
        <v xml:space="preserve"> </v>
      </c>
      <c r="AF144" s="25" t="str">
        <f t="shared" si="8"/>
        <v xml:space="preserve"> </v>
      </c>
      <c r="AG144" s="25" t="str">
        <f t="shared" si="9"/>
        <v xml:space="preserve"> </v>
      </c>
      <c r="AH144" s="25" t="str">
        <f t="shared" si="10"/>
        <v xml:space="preserve"> </v>
      </c>
    </row>
    <row r="145" spans="25:34" x14ac:dyDescent="0.25">
      <c r="Y145" s="46">
        <f>'Ввод данных'!L145</f>
        <v>0</v>
      </c>
      <c r="Z145" s="46">
        <f>'Ввод данных'!M145</f>
        <v>0</v>
      </c>
      <c r="AA145" s="24">
        <f>'Ввод данных'!N145</f>
        <v>0</v>
      </c>
      <c r="AB145" s="25" t="str">
        <f>'Ввод данных'!P145</f>
        <v>некорректно</v>
      </c>
      <c r="AC145" s="25" t="str">
        <f>'Ввод данных'!Q145</f>
        <v>некорректно</v>
      </c>
      <c r="AD145" s="25" t="str">
        <f>'Ввод данных'!R145</f>
        <v>некорректно</v>
      </c>
      <c r="AE145" s="10" t="str">
        <f>'Ввод данных'!O145</f>
        <v xml:space="preserve"> </v>
      </c>
      <c r="AF145" s="25" t="str">
        <f t="shared" si="8"/>
        <v xml:space="preserve"> </v>
      </c>
      <c r="AG145" s="25" t="str">
        <f t="shared" si="9"/>
        <v xml:space="preserve"> </v>
      </c>
      <c r="AH145" s="25" t="str">
        <f t="shared" si="10"/>
        <v xml:space="preserve"> </v>
      </c>
    </row>
    <row r="146" spans="25:34" x14ac:dyDescent="0.25">
      <c r="Y146" s="46">
        <f>'Ввод данных'!L146</f>
        <v>0</v>
      </c>
      <c r="Z146" s="46">
        <f>'Ввод данных'!M146</f>
        <v>0</v>
      </c>
      <c r="AA146" s="24">
        <f>'Ввод данных'!N146</f>
        <v>0</v>
      </c>
      <c r="AB146" s="25" t="str">
        <f>'Ввод данных'!P146</f>
        <v>некорректно</v>
      </c>
      <c r="AC146" s="25" t="str">
        <f>'Ввод данных'!Q146</f>
        <v>некорректно</v>
      </c>
      <c r="AD146" s="25" t="str">
        <f>'Ввод данных'!R146</f>
        <v>некорректно</v>
      </c>
      <c r="AE146" s="10" t="str">
        <f>'Ввод данных'!O146</f>
        <v xml:space="preserve"> </v>
      </c>
      <c r="AF146" s="25" t="str">
        <f t="shared" si="8"/>
        <v xml:space="preserve"> </v>
      </c>
      <c r="AG146" s="25" t="str">
        <f t="shared" si="9"/>
        <v xml:space="preserve"> </v>
      </c>
      <c r="AH146" s="25" t="str">
        <f t="shared" si="10"/>
        <v xml:space="preserve"> </v>
      </c>
    </row>
    <row r="147" spans="25:34" x14ac:dyDescent="0.25">
      <c r="Y147" s="46">
        <f>'Ввод данных'!L147</f>
        <v>0</v>
      </c>
      <c r="Z147" s="46">
        <f>'Ввод данных'!M147</f>
        <v>0</v>
      </c>
      <c r="AA147" s="24">
        <f>'Ввод данных'!N147</f>
        <v>0</v>
      </c>
      <c r="AB147" s="25" t="str">
        <f>'Ввод данных'!P147</f>
        <v>некорректно</v>
      </c>
      <c r="AC147" s="25" t="str">
        <f>'Ввод данных'!Q147</f>
        <v>некорректно</v>
      </c>
      <c r="AD147" s="25" t="str">
        <f>'Ввод данных'!R147</f>
        <v>некорректно</v>
      </c>
      <c r="AE147" s="10" t="str">
        <f>'Ввод данных'!O147</f>
        <v xml:space="preserve"> </v>
      </c>
      <c r="AF147" s="25" t="str">
        <f t="shared" si="8"/>
        <v xml:space="preserve"> </v>
      </c>
      <c r="AG147" s="25" t="str">
        <f t="shared" si="9"/>
        <v xml:space="preserve"> </v>
      </c>
      <c r="AH147" s="25" t="str">
        <f t="shared" si="10"/>
        <v xml:space="preserve"> </v>
      </c>
    </row>
    <row r="148" spans="25:34" x14ac:dyDescent="0.25">
      <c r="Y148" s="46">
        <f>'Ввод данных'!L148</f>
        <v>0</v>
      </c>
      <c r="Z148" s="46">
        <f>'Ввод данных'!M148</f>
        <v>0</v>
      </c>
      <c r="AA148" s="24">
        <f>'Ввод данных'!N148</f>
        <v>0</v>
      </c>
      <c r="AB148" s="25" t="str">
        <f>'Ввод данных'!P148</f>
        <v>некорректно</v>
      </c>
      <c r="AC148" s="25" t="str">
        <f>'Ввод данных'!Q148</f>
        <v>некорректно</v>
      </c>
      <c r="AD148" s="25" t="str">
        <f>'Ввод данных'!R148</f>
        <v>некорректно</v>
      </c>
      <c r="AE148" s="10" t="str">
        <f>'Ввод данных'!O148</f>
        <v xml:space="preserve"> </v>
      </c>
      <c r="AF148" s="25" t="str">
        <f t="shared" si="8"/>
        <v xml:space="preserve"> </v>
      </c>
      <c r="AG148" s="25" t="str">
        <f t="shared" si="9"/>
        <v xml:space="preserve"> </v>
      </c>
      <c r="AH148" s="25" t="str">
        <f t="shared" si="10"/>
        <v xml:space="preserve"> </v>
      </c>
    </row>
    <row r="149" spans="25:34" x14ac:dyDescent="0.25">
      <c r="Y149" s="46">
        <f>'Ввод данных'!L149</f>
        <v>0</v>
      </c>
      <c r="Z149" s="46">
        <f>'Ввод данных'!M149</f>
        <v>0</v>
      </c>
      <c r="AA149" s="24">
        <f>'Ввод данных'!N149</f>
        <v>0</v>
      </c>
      <c r="AB149" s="25" t="str">
        <f>'Ввод данных'!P149</f>
        <v>некорректно</v>
      </c>
      <c r="AC149" s="25" t="str">
        <f>'Ввод данных'!Q149</f>
        <v>некорректно</v>
      </c>
      <c r="AD149" s="25" t="str">
        <f>'Ввод данных'!R149</f>
        <v>некорректно</v>
      </c>
      <c r="AE149" s="10" t="str">
        <f>'Ввод данных'!O149</f>
        <v xml:space="preserve"> </v>
      </c>
      <c r="AF149" s="25" t="str">
        <f t="shared" si="8"/>
        <v xml:space="preserve"> </v>
      </c>
      <c r="AG149" s="25" t="str">
        <f t="shared" si="9"/>
        <v xml:space="preserve"> </v>
      </c>
      <c r="AH149" s="25" t="str">
        <f t="shared" si="10"/>
        <v xml:space="preserve"> </v>
      </c>
    </row>
    <row r="150" spans="25:34" x14ac:dyDescent="0.25">
      <c r="Y150" s="46">
        <f>'Ввод данных'!L150</f>
        <v>0</v>
      </c>
      <c r="Z150" s="46">
        <f>'Ввод данных'!M150</f>
        <v>0</v>
      </c>
      <c r="AA150" s="24">
        <f>'Ввод данных'!N150</f>
        <v>0</v>
      </c>
      <c r="AB150" s="25" t="str">
        <f>'Ввод данных'!P150</f>
        <v>некорректно</v>
      </c>
      <c r="AC150" s="25" t="str">
        <f>'Ввод данных'!Q150</f>
        <v>некорректно</v>
      </c>
      <c r="AD150" s="25" t="str">
        <f>'Ввод данных'!R150</f>
        <v>некорректно</v>
      </c>
      <c r="AE150" s="10" t="str">
        <f>'Ввод данных'!O150</f>
        <v xml:space="preserve"> </v>
      </c>
      <c r="AF150" s="25" t="str">
        <f t="shared" si="8"/>
        <v xml:space="preserve"> </v>
      </c>
      <c r="AG150" s="25" t="str">
        <f t="shared" si="9"/>
        <v xml:space="preserve"> </v>
      </c>
      <c r="AH150" s="25" t="str">
        <f t="shared" si="10"/>
        <v xml:space="preserve"> </v>
      </c>
    </row>
    <row r="151" spans="25:34" x14ac:dyDescent="0.25">
      <c r="Y151" s="46">
        <f>'Ввод данных'!L151</f>
        <v>0</v>
      </c>
      <c r="Z151" s="46">
        <f>'Ввод данных'!M151</f>
        <v>0</v>
      </c>
      <c r="AA151" s="24">
        <f>'Ввод данных'!N151</f>
        <v>0</v>
      </c>
      <c r="AB151" s="25" t="str">
        <f>'Ввод данных'!P151</f>
        <v>некорректно</v>
      </c>
      <c r="AC151" s="25" t="str">
        <f>'Ввод данных'!Q151</f>
        <v>некорректно</v>
      </c>
      <c r="AD151" s="25" t="str">
        <f>'Ввод данных'!R151</f>
        <v>некорректно</v>
      </c>
      <c r="AE151" s="10" t="str">
        <f>'Ввод данных'!O151</f>
        <v xml:space="preserve"> </v>
      </c>
      <c r="AF151" s="25" t="str">
        <f t="shared" si="8"/>
        <v xml:space="preserve"> </v>
      </c>
      <c r="AG151" s="25" t="str">
        <f t="shared" si="9"/>
        <v xml:space="preserve"> </v>
      </c>
      <c r="AH151" s="25" t="str">
        <f t="shared" si="10"/>
        <v xml:space="preserve"> </v>
      </c>
    </row>
    <row r="152" spans="25:34" x14ac:dyDescent="0.25">
      <c r="Y152" s="46">
        <f>'Ввод данных'!L152</f>
        <v>0</v>
      </c>
      <c r="Z152" s="46">
        <f>'Ввод данных'!M152</f>
        <v>0</v>
      </c>
      <c r="AA152" s="24">
        <f>'Ввод данных'!N152</f>
        <v>0</v>
      </c>
      <c r="AB152" s="25" t="str">
        <f>'Ввод данных'!P152</f>
        <v>некорректно</v>
      </c>
      <c r="AC152" s="25" t="str">
        <f>'Ввод данных'!Q152</f>
        <v>некорректно</v>
      </c>
      <c r="AD152" s="25" t="str">
        <f>'Ввод данных'!R152</f>
        <v>некорректно</v>
      </c>
      <c r="AE152" s="10" t="str">
        <f>'Ввод данных'!O152</f>
        <v xml:space="preserve"> </v>
      </c>
      <c r="AF152" s="25" t="str">
        <f t="shared" si="8"/>
        <v xml:space="preserve"> </v>
      </c>
      <c r="AG152" s="25" t="str">
        <f t="shared" si="9"/>
        <v xml:space="preserve"> </v>
      </c>
      <c r="AH152" s="25" t="str">
        <f t="shared" si="10"/>
        <v xml:space="preserve"> </v>
      </c>
    </row>
    <row r="153" spans="25:34" x14ac:dyDescent="0.25">
      <c r="Y153" s="46">
        <f>'Ввод данных'!L153</f>
        <v>0</v>
      </c>
      <c r="Z153" s="46">
        <f>'Ввод данных'!M153</f>
        <v>0</v>
      </c>
      <c r="AA153" s="24">
        <f>'Ввод данных'!N153</f>
        <v>0</v>
      </c>
      <c r="AB153" s="25" t="str">
        <f>'Ввод данных'!P153</f>
        <v>некорректно</v>
      </c>
      <c r="AC153" s="25" t="str">
        <f>'Ввод данных'!Q153</f>
        <v>некорректно</v>
      </c>
      <c r="AD153" s="25" t="str">
        <f>'Ввод данных'!R153</f>
        <v>некорректно</v>
      </c>
      <c r="AE153" s="10" t="str">
        <f>'Ввод данных'!O153</f>
        <v xml:space="preserve"> </v>
      </c>
      <c r="AF153" s="25" t="str">
        <f t="shared" si="8"/>
        <v xml:space="preserve"> </v>
      </c>
      <c r="AG153" s="25" t="str">
        <f t="shared" si="9"/>
        <v xml:space="preserve"> </v>
      </c>
      <c r="AH153" s="25" t="str">
        <f t="shared" si="10"/>
        <v xml:space="preserve"> </v>
      </c>
    </row>
    <row r="154" spans="25:34" x14ac:dyDescent="0.25">
      <c r="Y154" s="46">
        <f>'Ввод данных'!L154</f>
        <v>0</v>
      </c>
      <c r="Z154" s="46">
        <f>'Ввод данных'!M154</f>
        <v>0</v>
      </c>
      <c r="AA154" s="24">
        <f>'Ввод данных'!N154</f>
        <v>0</v>
      </c>
      <c r="AB154" s="25" t="str">
        <f>'Ввод данных'!P154</f>
        <v>некорректно</v>
      </c>
      <c r="AC154" s="25" t="str">
        <f>'Ввод данных'!Q154</f>
        <v>некорректно</v>
      </c>
      <c r="AD154" s="25" t="str">
        <f>'Ввод данных'!R154</f>
        <v>некорректно</v>
      </c>
      <c r="AE154" s="10" t="str">
        <f>'Ввод данных'!O154</f>
        <v xml:space="preserve"> </v>
      </c>
      <c r="AF154" s="25" t="str">
        <f t="shared" si="8"/>
        <v xml:space="preserve"> </v>
      </c>
      <c r="AG154" s="25" t="str">
        <f t="shared" si="9"/>
        <v xml:space="preserve"> </v>
      </c>
      <c r="AH154" s="25" t="str">
        <f t="shared" si="10"/>
        <v xml:space="preserve"> </v>
      </c>
    </row>
    <row r="155" spans="25:34" x14ac:dyDescent="0.25">
      <c r="Y155" s="46">
        <f>'Ввод данных'!L155</f>
        <v>0</v>
      </c>
      <c r="Z155" s="46">
        <f>'Ввод данных'!M155</f>
        <v>0</v>
      </c>
      <c r="AA155" s="24">
        <f>'Ввод данных'!N155</f>
        <v>0</v>
      </c>
      <c r="AB155" s="25" t="str">
        <f>'Ввод данных'!P155</f>
        <v>некорректно</v>
      </c>
      <c r="AC155" s="25" t="str">
        <f>'Ввод данных'!Q155</f>
        <v>некорректно</v>
      </c>
      <c r="AD155" s="25" t="str">
        <f>'Ввод данных'!R155</f>
        <v>некорректно</v>
      </c>
      <c r="AE155" s="10" t="str">
        <f>'Ввод данных'!O155</f>
        <v xml:space="preserve"> </v>
      </c>
      <c r="AF155" s="25" t="str">
        <f t="shared" si="8"/>
        <v xml:space="preserve"> </v>
      </c>
      <c r="AG155" s="25" t="str">
        <f t="shared" si="9"/>
        <v xml:space="preserve"> </v>
      </c>
      <c r="AH155" s="25" t="str">
        <f t="shared" si="10"/>
        <v xml:space="preserve"> </v>
      </c>
    </row>
    <row r="156" spans="25:34" x14ac:dyDescent="0.25">
      <c r="Y156" s="46">
        <f>'Ввод данных'!L156</f>
        <v>0</v>
      </c>
      <c r="Z156" s="46">
        <f>'Ввод данных'!M156</f>
        <v>0</v>
      </c>
      <c r="AA156" s="24">
        <f>'Ввод данных'!N156</f>
        <v>0</v>
      </c>
      <c r="AB156" s="25" t="str">
        <f>'Ввод данных'!P156</f>
        <v>некорректно</v>
      </c>
      <c r="AC156" s="25" t="str">
        <f>'Ввод данных'!Q156</f>
        <v>некорректно</v>
      </c>
      <c r="AD156" s="25" t="str">
        <f>'Ввод данных'!R156</f>
        <v>некорректно</v>
      </c>
      <c r="AE156" s="10" t="str">
        <f>'Ввод данных'!O156</f>
        <v xml:space="preserve"> </v>
      </c>
      <c r="AF156" s="25" t="str">
        <f t="shared" si="8"/>
        <v xml:space="preserve"> </v>
      </c>
      <c r="AG156" s="25" t="str">
        <f t="shared" si="9"/>
        <v xml:space="preserve"> </v>
      </c>
      <c r="AH156" s="25" t="str">
        <f t="shared" si="10"/>
        <v xml:space="preserve"> </v>
      </c>
    </row>
    <row r="157" spans="25:34" x14ac:dyDescent="0.25">
      <c r="Y157" s="46">
        <f>'Ввод данных'!L157</f>
        <v>0</v>
      </c>
      <c r="Z157" s="46">
        <f>'Ввод данных'!M157</f>
        <v>0</v>
      </c>
      <c r="AA157" s="24">
        <f>'Ввод данных'!N157</f>
        <v>0</v>
      </c>
      <c r="AB157" s="25" t="str">
        <f>'Ввод данных'!P157</f>
        <v>некорректно</v>
      </c>
      <c r="AC157" s="25" t="str">
        <f>'Ввод данных'!Q157</f>
        <v>некорректно</v>
      </c>
      <c r="AD157" s="25" t="str">
        <f>'Ввод данных'!R157</f>
        <v>некорректно</v>
      </c>
      <c r="AE157" s="10" t="str">
        <f>'Ввод данных'!O157</f>
        <v xml:space="preserve"> </v>
      </c>
      <c r="AF157" s="25" t="str">
        <f t="shared" si="8"/>
        <v xml:space="preserve"> </v>
      </c>
      <c r="AG157" s="25" t="str">
        <f t="shared" si="9"/>
        <v xml:space="preserve"> </v>
      </c>
      <c r="AH157" s="25" t="str">
        <f t="shared" si="10"/>
        <v xml:space="preserve"> </v>
      </c>
    </row>
    <row r="158" spans="25:34" x14ac:dyDescent="0.25">
      <c r="Y158" s="46">
        <f>'Ввод данных'!L158</f>
        <v>0</v>
      </c>
      <c r="Z158" s="46">
        <f>'Ввод данных'!M158</f>
        <v>0</v>
      </c>
      <c r="AA158" s="24">
        <f>'Ввод данных'!N158</f>
        <v>0</v>
      </c>
      <c r="AB158" s="25" t="str">
        <f>'Ввод данных'!P158</f>
        <v>некорректно</v>
      </c>
      <c r="AC158" s="25" t="str">
        <f>'Ввод данных'!Q158</f>
        <v>некорректно</v>
      </c>
      <c r="AD158" s="25" t="str">
        <f>'Ввод данных'!R158</f>
        <v>некорректно</v>
      </c>
      <c r="AE158" s="10" t="str">
        <f>'Ввод данных'!O158</f>
        <v xml:space="preserve"> </v>
      </c>
      <c r="AF158" s="25" t="str">
        <f t="shared" si="8"/>
        <v xml:space="preserve"> </v>
      </c>
      <c r="AG158" s="25" t="str">
        <f t="shared" si="9"/>
        <v xml:space="preserve"> </v>
      </c>
      <c r="AH158" s="25" t="str">
        <f t="shared" si="10"/>
        <v xml:space="preserve"> </v>
      </c>
    </row>
    <row r="159" spans="25:34" x14ac:dyDescent="0.25">
      <c r="Y159" s="46">
        <f>'Ввод данных'!L159</f>
        <v>0</v>
      </c>
      <c r="Z159" s="46">
        <f>'Ввод данных'!M159</f>
        <v>0</v>
      </c>
      <c r="AA159" s="24">
        <f>'Ввод данных'!N159</f>
        <v>0</v>
      </c>
      <c r="AB159" s="25" t="str">
        <f>'Ввод данных'!P159</f>
        <v>некорректно</v>
      </c>
      <c r="AC159" s="25" t="str">
        <f>'Ввод данных'!Q159</f>
        <v>некорректно</v>
      </c>
      <c r="AD159" s="25" t="str">
        <f>'Ввод данных'!R159</f>
        <v>некорректно</v>
      </c>
      <c r="AE159" s="10" t="str">
        <f>'Ввод данных'!O159</f>
        <v xml:space="preserve"> </v>
      </c>
      <c r="AF159" s="25" t="str">
        <f t="shared" si="8"/>
        <v xml:space="preserve"> </v>
      </c>
      <c r="AG159" s="25" t="str">
        <f t="shared" si="9"/>
        <v xml:space="preserve"> </v>
      </c>
      <c r="AH159" s="25" t="str">
        <f t="shared" si="10"/>
        <v xml:space="preserve"> </v>
      </c>
    </row>
    <row r="160" spans="25:34" x14ac:dyDescent="0.25">
      <c r="Y160" s="46">
        <f>'Ввод данных'!L160</f>
        <v>0</v>
      </c>
      <c r="Z160" s="46">
        <f>'Ввод данных'!M160</f>
        <v>0</v>
      </c>
      <c r="AA160" s="24">
        <f>'Ввод данных'!N160</f>
        <v>0</v>
      </c>
      <c r="AB160" s="25" t="str">
        <f>'Ввод данных'!P160</f>
        <v>некорректно</v>
      </c>
      <c r="AC160" s="25" t="str">
        <f>'Ввод данных'!Q160</f>
        <v>некорректно</v>
      </c>
      <c r="AD160" s="25" t="str">
        <f>'Ввод данных'!R160</f>
        <v>некорректно</v>
      </c>
      <c r="AE160" s="10" t="str">
        <f>'Ввод данных'!O160</f>
        <v xml:space="preserve"> </v>
      </c>
      <c r="AF160" s="25" t="str">
        <f t="shared" si="8"/>
        <v xml:space="preserve"> </v>
      </c>
      <c r="AG160" s="25" t="str">
        <f t="shared" si="9"/>
        <v xml:space="preserve"> </v>
      </c>
      <c r="AH160" s="25" t="str">
        <f t="shared" si="10"/>
        <v xml:space="preserve"> </v>
      </c>
    </row>
    <row r="161" spans="25:34" x14ac:dyDescent="0.25">
      <c r="Y161" s="46">
        <f>'Ввод данных'!L161</f>
        <v>0</v>
      </c>
      <c r="Z161" s="46">
        <f>'Ввод данных'!M161</f>
        <v>0</v>
      </c>
      <c r="AA161" s="24">
        <f>'Ввод данных'!N161</f>
        <v>0</v>
      </c>
      <c r="AB161" s="25" t="str">
        <f>'Ввод данных'!P161</f>
        <v>некорректно</v>
      </c>
      <c r="AC161" s="25" t="str">
        <f>'Ввод данных'!Q161</f>
        <v>некорректно</v>
      </c>
      <c r="AD161" s="25" t="str">
        <f>'Ввод данных'!R161</f>
        <v>некорректно</v>
      </c>
      <c r="AE161" s="10" t="str">
        <f>'Ввод данных'!O161</f>
        <v xml:space="preserve"> </v>
      </c>
      <c r="AF161" s="25" t="str">
        <f t="shared" si="8"/>
        <v xml:space="preserve"> </v>
      </c>
      <c r="AG161" s="25" t="str">
        <f t="shared" si="9"/>
        <v xml:space="preserve"> </v>
      </c>
      <c r="AH161" s="25" t="str">
        <f t="shared" si="10"/>
        <v xml:space="preserve"> </v>
      </c>
    </row>
    <row r="162" spans="25:34" x14ac:dyDescent="0.25">
      <c r="Y162" s="46">
        <f>'Ввод данных'!L162</f>
        <v>0</v>
      </c>
      <c r="Z162" s="46">
        <f>'Ввод данных'!M162</f>
        <v>0</v>
      </c>
      <c r="AA162" s="24">
        <f>'Ввод данных'!N162</f>
        <v>0</v>
      </c>
      <c r="AB162" s="25" t="str">
        <f>'Ввод данных'!P162</f>
        <v>некорректно</v>
      </c>
      <c r="AC162" s="25" t="str">
        <f>'Ввод данных'!Q162</f>
        <v>некорректно</v>
      </c>
      <c r="AD162" s="25" t="str">
        <f>'Ввод данных'!R162</f>
        <v>некорректно</v>
      </c>
      <c r="AE162" s="10" t="str">
        <f>'Ввод данных'!O162</f>
        <v xml:space="preserve"> </v>
      </c>
      <c r="AF162" s="25" t="str">
        <f t="shared" si="8"/>
        <v xml:space="preserve"> </v>
      </c>
      <c r="AG162" s="25" t="str">
        <f t="shared" si="9"/>
        <v xml:space="preserve"> </v>
      </c>
      <c r="AH162" s="25" t="str">
        <f t="shared" si="10"/>
        <v xml:space="preserve"> </v>
      </c>
    </row>
    <row r="163" spans="25:34" x14ac:dyDescent="0.25">
      <c r="Y163" s="46">
        <f>'Ввод данных'!L163</f>
        <v>0</v>
      </c>
      <c r="Z163" s="46">
        <f>'Ввод данных'!M163</f>
        <v>0</v>
      </c>
      <c r="AA163" s="24">
        <f>'Ввод данных'!N163</f>
        <v>0</v>
      </c>
      <c r="AB163" s="25" t="str">
        <f>'Ввод данных'!P163</f>
        <v>некорректно</v>
      </c>
      <c r="AC163" s="25" t="str">
        <f>'Ввод данных'!Q163</f>
        <v>некорректно</v>
      </c>
      <c r="AD163" s="25" t="str">
        <f>'Ввод данных'!R163</f>
        <v>некорректно</v>
      </c>
      <c r="AE163" s="10" t="str">
        <f>'Ввод данных'!O163</f>
        <v xml:space="preserve"> </v>
      </c>
      <c r="AF163" s="25" t="str">
        <f t="shared" si="8"/>
        <v xml:space="preserve"> </v>
      </c>
      <c r="AG163" s="25" t="str">
        <f t="shared" si="9"/>
        <v xml:space="preserve"> </v>
      </c>
      <c r="AH163" s="25" t="str">
        <f t="shared" si="10"/>
        <v xml:space="preserve"> </v>
      </c>
    </row>
    <row r="164" spans="25:34" x14ac:dyDescent="0.25">
      <c r="Y164" s="46">
        <f>'Ввод данных'!L164</f>
        <v>0</v>
      </c>
      <c r="Z164" s="46">
        <f>'Ввод данных'!M164</f>
        <v>0</v>
      </c>
      <c r="AA164" s="24">
        <f>'Ввод данных'!N164</f>
        <v>0</v>
      </c>
      <c r="AB164" s="25" t="str">
        <f>'Ввод данных'!P164</f>
        <v>некорректно</v>
      </c>
      <c r="AC164" s="25" t="str">
        <f>'Ввод данных'!Q164</f>
        <v>некорректно</v>
      </c>
      <c r="AD164" s="25" t="str">
        <f>'Ввод данных'!R164</f>
        <v>некорректно</v>
      </c>
      <c r="AE164" s="10" t="str">
        <f>'Ввод данных'!O164</f>
        <v xml:space="preserve"> </v>
      </c>
      <c r="AF164" s="25" t="str">
        <f t="shared" si="8"/>
        <v xml:space="preserve"> </v>
      </c>
      <c r="AG164" s="25" t="str">
        <f t="shared" si="9"/>
        <v xml:space="preserve"> </v>
      </c>
      <c r="AH164" s="25" t="str">
        <f t="shared" si="10"/>
        <v xml:space="preserve"> </v>
      </c>
    </row>
    <row r="165" spans="25:34" x14ac:dyDescent="0.25">
      <c r="Y165" s="46">
        <f>'Ввод данных'!L165</f>
        <v>0</v>
      </c>
      <c r="Z165" s="46">
        <f>'Ввод данных'!M165</f>
        <v>0</v>
      </c>
      <c r="AA165" s="24">
        <f>'Ввод данных'!N165</f>
        <v>0</v>
      </c>
      <c r="AB165" s="25" t="str">
        <f>'Ввод данных'!P165</f>
        <v>некорректно</v>
      </c>
      <c r="AC165" s="25" t="str">
        <f>'Ввод данных'!Q165</f>
        <v>некорректно</v>
      </c>
      <c r="AD165" s="25" t="str">
        <f>'Ввод данных'!R165</f>
        <v>некорректно</v>
      </c>
      <c r="AE165" s="10" t="str">
        <f>'Ввод данных'!O165</f>
        <v xml:space="preserve"> </v>
      </c>
      <c r="AF165" s="25" t="str">
        <f t="shared" si="8"/>
        <v xml:space="preserve"> </v>
      </c>
      <c r="AG165" s="25" t="str">
        <f t="shared" si="9"/>
        <v xml:space="preserve"> </v>
      </c>
      <c r="AH165" s="25" t="str">
        <f t="shared" si="10"/>
        <v xml:space="preserve"> </v>
      </c>
    </row>
    <row r="166" spans="25:34" x14ac:dyDescent="0.25">
      <c r="Y166" s="46">
        <f>'Ввод данных'!L166</f>
        <v>0</v>
      </c>
      <c r="Z166" s="46">
        <f>'Ввод данных'!M166</f>
        <v>0</v>
      </c>
      <c r="AA166" s="24">
        <f>'Ввод данных'!N166</f>
        <v>0</v>
      </c>
      <c r="AB166" s="25" t="str">
        <f>'Ввод данных'!P166</f>
        <v>некорректно</v>
      </c>
      <c r="AC166" s="25" t="str">
        <f>'Ввод данных'!Q166</f>
        <v>некорректно</v>
      </c>
      <c r="AD166" s="25" t="str">
        <f>'Ввод данных'!R166</f>
        <v>некорректно</v>
      </c>
      <c r="AE166" s="10" t="str">
        <f>'Ввод данных'!O166</f>
        <v xml:space="preserve"> </v>
      </c>
      <c r="AF166" s="25" t="str">
        <f t="shared" si="8"/>
        <v xml:space="preserve"> </v>
      </c>
      <c r="AG166" s="25" t="str">
        <f t="shared" si="9"/>
        <v xml:space="preserve"> </v>
      </c>
      <c r="AH166" s="25" t="str">
        <f t="shared" si="10"/>
        <v xml:space="preserve"> </v>
      </c>
    </row>
    <row r="167" spans="25:34" x14ac:dyDescent="0.25">
      <c r="Y167" s="46">
        <f>'Ввод данных'!L167</f>
        <v>0</v>
      </c>
      <c r="Z167" s="46">
        <f>'Ввод данных'!M167</f>
        <v>0</v>
      </c>
      <c r="AA167" s="24">
        <f>'Ввод данных'!N167</f>
        <v>0</v>
      </c>
      <c r="AB167" s="25" t="str">
        <f>'Ввод данных'!P167</f>
        <v>некорректно</v>
      </c>
      <c r="AC167" s="25" t="str">
        <f>'Ввод данных'!Q167</f>
        <v>некорректно</v>
      </c>
      <c r="AD167" s="25" t="str">
        <f>'Ввод данных'!R167</f>
        <v>некорректно</v>
      </c>
      <c r="AE167" s="10" t="str">
        <f>'Ввод данных'!O167</f>
        <v xml:space="preserve"> </v>
      </c>
      <c r="AF167" s="25" t="str">
        <f t="shared" si="8"/>
        <v xml:space="preserve"> </v>
      </c>
      <c r="AG167" s="25" t="str">
        <f t="shared" si="9"/>
        <v xml:space="preserve"> </v>
      </c>
      <c r="AH167" s="25" t="str">
        <f t="shared" si="10"/>
        <v xml:space="preserve"> </v>
      </c>
    </row>
    <row r="168" spans="25:34" x14ac:dyDescent="0.25">
      <c r="Y168" s="46">
        <f>'Ввод данных'!L168</f>
        <v>0</v>
      </c>
      <c r="Z168" s="46">
        <f>'Ввод данных'!M168</f>
        <v>0</v>
      </c>
      <c r="AA168" s="24">
        <f>'Ввод данных'!N168</f>
        <v>0</v>
      </c>
      <c r="AB168" s="25" t="str">
        <f>'Ввод данных'!P168</f>
        <v>некорректно</v>
      </c>
      <c r="AC168" s="25" t="str">
        <f>'Ввод данных'!Q168</f>
        <v>некорректно</v>
      </c>
      <c r="AD168" s="25" t="str">
        <f>'Ввод данных'!R168</f>
        <v>некорректно</v>
      </c>
      <c r="AE168" s="10" t="str">
        <f>'Ввод данных'!O168</f>
        <v xml:space="preserve"> </v>
      </c>
      <c r="AF168" s="25" t="str">
        <f t="shared" si="8"/>
        <v xml:space="preserve"> </v>
      </c>
      <c r="AG168" s="25" t="str">
        <f t="shared" si="9"/>
        <v xml:space="preserve"> </v>
      </c>
      <c r="AH168" s="25" t="str">
        <f t="shared" si="10"/>
        <v xml:space="preserve"> </v>
      </c>
    </row>
    <row r="169" spans="25:34" x14ac:dyDescent="0.25">
      <c r="Y169" s="46">
        <f>'Ввод данных'!L169</f>
        <v>0</v>
      </c>
      <c r="Z169" s="46">
        <f>'Ввод данных'!M169</f>
        <v>0</v>
      </c>
      <c r="AA169" s="24">
        <f>'Ввод данных'!N169</f>
        <v>0</v>
      </c>
      <c r="AB169" s="25" t="str">
        <f>'Ввод данных'!P169</f>
        <v>некорректно</v>
      </c>
      <c r="AC169" s="25" t="str">
        <f>'Ввод данных'!Q169</f>
        <v>некорректно</v>
      </c>
      <c r="AD169" s="25" t="str">
        <f>'Ввод данных'!R169</f>
        <v>некорректно</v>
      </c>
      <c r="AE169" s="10" t="str">
        <f>'Ввод данных'!O169</f>
        <v xml:space="preserve"> </v>
      </c>
      <c r="AF169" s="25" t="str">
        <f t="shared" si="8"/>
        <v xml:space="preserve"> </v>
      </c>
      <c r="AG169" s="25" t="str">
        <f t="shared" si="9"/>
        <v xml:space="preserve"> </v>
      </c>
      <c r="AH169" s="25" t="str">
        <f t="shared" si="10"/>
        <v xml:space="preserve"> </v>
      </c>
    </row>
    <row r="170" spans="25:34" x14ac:dyDescent="0.25">
      <c r="Y170" s="46">
        <f>'Ввод данных'!L170</f>
        <v>0</v>
      </c>
      <c r="Z170" s="46">
        <f>'Ввод данных'!M170</f>
        <v>0</v>
      </c>
      <c r="AA170" s="24">
        <f>'Ввод данных'!N170</f>
        <v>0</v>
      </c>
      <c r="AB170" s="25" t="str">
        <f>'Ввод данных'!P170</f>
        <v>некорректно</v>
      </c>
      <c r="AC170" s="25" t="str">
        <f>'Ввод данных'!Q170</f>
        <v>некорректно</v>
      </c>
      <c r="AD170" s="25" t="str">
        <f>'Ввод данных'!R170</f>
        <v>некорректно</v>
      </c>
      <c r="AE170" s="10" t="str">
        <f>'Ввод данных'!O170</f>
        <v xml:space="preserve"> </v>
      </c>
      <c r="AF170" s="25" t="str">
        <f t="shared" si="8"/>
        <v xml:space="preserve"> </v>
      </c>
      <c r="AG170" s="25" t="str">
        <f t="shared" si="9"/>
        <v xml:space="preserve"> </v>
      </c>
      <c r="AH170" s="25" t="str">
        <f t="shared" si="10"/>
        <v xml:space="preserve"> </v>
      </c>
    </row>
    <row r="171" spans="25:34" x14ac:dyDescent="0.25">
      <c r="Y171" s="46">
        <f>'Ввод данных'!L171</f>
        <v>0</v>
      </c>
      <c r="Z171" s="46">
        <f>'Ввод данных'!M171</f>
        <v>0</v>
      </c>
      <c r="AA171" s="24">
        <f>'Ввод данных'!N171</f>
        <v>0</v>
      </c>
      <c r="AB171" s="25" t="str">
        <f>'Ввод данных'!P171</f>
        <v>некорректно</v>
      </c>
      <c r="AC171" s="25" t="str">
        <f>'Ввод данных'!Q171</f>
        <v>некорректно</v>
      </c>
      <c r="AD171" s="25" t="str">
        <f>'Ввод данных'!R171</f>
        <v>некорректно</v>
      </c>
      <c r="AE171" s="10" t="str">
        <f>'Ввод данных'!O171</f>
        <v xml:space="preserve"> </v>
      </c>
      <c r="AF171" s="25" t="str">
        <f t="shared" si="8"/>
        <v xml:space="preserve"> </v>
      </c>
      <c r="AG171" s="25" t="str">
        <f t="shared" si="9"/>
        <v xml:space="preserve"> </v>
      </c>
      <c r="AH171" s="25" t="str">
        <f t="shared" si="10"/>
        <v xml:space="preserve"> </v>
      </c>
    </row>
    <row r="172" spans="25:34" x14ac:dyDescent="0.25">
      <c r="Y172" s="46">
        <f>'Ввод данных'!L172</f>
        <v>0</v>
      </c>
      <c r="Z172" s="46">
        <f>'Ввод данных'!M172</f>
        <v>0</v>
      </c>
      <c r="AA172" s="24">
        <f>'Ввод данных'!N172</f>
        <v>0</v>
      </c>
      <c r="AB172" s="25" t="str">
        <f>'Ввод данных'!P172</f>
        <v>некорректно</v>
      </c>
      <c r="AC172" s="25" t="str">
        <f>'Ввод данных'!Q172</f>
        <v>некорректно</v>
      </c>
      <c r="AD172" s="25" t="str">
        <f>'Ввод данных'!R172</f>
        <v>некорректно</v>
      </c>
      <c r="AE172" s="10" t="str">
        <f>'Ввод данных'!O172</f>
        <v xml:space="preserve"> </v>
      </c>
      <c r="AF172" s="25" t="str">
        <f t="shared" si="8"/>
        <v xml:space="preserve"> </v>
      </c>
      <c r="AG172" s="25" t="str">
        <f t="shared" si="9"/>
        <v xml:space="preserve"> </v>
      </c>
      <c r="AH172" s="25" t="str">
        <f t="shared" si="10"/>
        <v xml:space="preserve"> </v>
      </c>
    </row>
    <row r="173" spans="25:34" x14ac:dyDescent="0.25">
      <c r="Y173" s="46">
        <f>'Ввод данных'!L173</f>
        <v>0</v>
      </c>
      <c r="Z173" s="46">
        <f>'Ввод данных'!M173</f>
        <v>0</v>
      </c>
      <c r="AA173" s="24">
        <f>'Ввод данных'!N173</f>
        <v>0</v>
      </c>
      <c r="AB173" s="25" t="str">
        <f>'Ввод данных'!P173</f>
        <v>некорректно</v>
      </c>
      <c r="AC173" s="25" t="str">
        <f>'Ввод данных'!Q173</f>
        <v>некорректно</v>
      </c>
      <c r="AD173" s="25" t="str">
        <f>'Ввод данных'!R173</f>
        <v>некорректно</v>
      </c>
      <c r="AE173" s="10" t="str">
        <f>'Ввод данных'!O173</f>
        <v xml:space="preserve"> </v>
      </c>
      <c r="AF173" s="25" t="str">
        <f t="shared" si="8"/>
        <v xml:space="preserve"> </v>
      </c>
      <c r="AG173" s="25" t="str">
        <f t="shared" si="9"/>
        <v xml:space="preserve"> </v>
      </c>
      <c r="AH173" s="25" t="str">
        <f t="shared" si="10"/>
        <v xml:space="preserve"> </v>
      </c>
    </row>
    <row r="174" spans="25:34" x14ac:dyDescent="0.25">
      <c r="Y174" s="46">
        <f>'Ввод данных'!L174</f>
        <v>0</v>
      </c>
      <c r="Z174" s="46">
        <f>'Ввод данных'!M174</f>
        <v>0</v>
      </c>
      <c r="AA174" s="24">
        <f>'Ввод данных'!N174</f>
        <v>0</v>
      </c>
      <c r="AB174" s="25" t="str">
        <f>'Ввод данных'!P174</f>
        <v>некорректно</v>
      </c>
      <c r="AC174" s="25" t="str">
        <f>'Ввод данных'!Q174</f>
        <v>некорректно</v>
      </c>
      <c r="AD174" s="25" t="str">
        <f>'Ввод данных'!R174</f>
        <v>некорректно</v>
      </c>
      <c r="AE174" s="10" t="str">
        <f>'Ввод данных'!O174</f>
        <v xml:space="preserve"> </v>
      </c>
      <c r="AF174" s="25" t="str">
        <f t="shared" si="8"/>
        <v xml:space="preserve"> </v>
      </c>
      <c r="AG174" s="25" t="str">
        <f t="shared" si="9"/>
        <v xml:space="preserve"> </v>
      </c>
      <c r="AH174" s="25" t="str">
        <f t="shared" si="10"/>
        <v xml:space="preserve"> </v>
      </c>
    </row>
    <row r="175" spans="25:34" x14ac:dyDescent="0.25">
      <c r="Y175" s="46">
        <f>'Ввод данных'!L175</f>
        <v>0</v>
      </c>
      <c r="Z175" s="46">
        <f>'Ввод данных'!M175</f>
        <v>0</v>
      </c>
      <c r="AA175" s="24">
        <f>'Ввод данных'!N175</f>
        <v>0</v>
      </c>
      <c r="AB175" s="25" t="str">
        <f>'Ввод данных'!P175</f>
        <v>некорректно</v>
      </c>
      <c r="AC175" s="25" t="str">
        <f>'Ввод данных'!Q175</f>
        <v>некорректно</v>
      </c>
      <c r="AD175" s="25" t="str">
        <f>'Ввод данных'!R175</f>
        <v>некорректно</v>
      </c>
      <c r="AE175" s="10" t="str">
        <f>'Ввод данных'!O175</f>
        <v xml:space="preserve"> </v>
      </c>
      <c r="AF175" s="25" t="str">
        <f t="shared" si="8"/>
        <v xml:space="preserve"> </v>
      </c>
      <c r="AG175" s="25" t="str">
        <f t="shared" si="9"/>
        <v xml:space="preserve"> </v>
      </c>
      <c r="AH175" s="25" t="str">
        <f t="shared" si="10"/>
        <v xml:space="preserve"> </v>
      </c>
    </row>
    <row r="176" spans="25:34" x14ac:dyDescent="0.25">
      <c r="Y176" s="46">
        <f>'Ввод данных'!L176</f>
        <v>0</v>
      </c>
      <c r="Z176" s="46">
        <f>'Ввод данных'!M176</f>
        <v>0</v>
      </c>
      <c r="AA176" s="24">
        <f>'Ввод данных'!N176</f>
        <v>0</v>
      </c>
      <c r="AB176" s="25" t="str">
        <f>'Ввод данных'!P176</f>
        <v>некорректно</v>
      </c>
      <c r="AC176" s="25" t="str">
        <f>'Ввод данных'!Q176</f>
        <v>некорректно</v>
      </c>
      <c r="AD176" s="25" t="str">
        <f>'Ввод данных'!R176</f>
        <v>некорректно</v>
      </c>
      <c r="AE176" s="10" t="str">
        <f>'Ввод данных'!O176</f>
        <v xml:space="preserve"> </v>
      </c>
      <c r="AF176" s="25" t="str">
        <f t="shared" si="8"/>
        <v xml:space="preserve"> </v>
      </c>
      <c r="AG176" s="25" t="str">
        <f t="shared" si="9"/>
        <v xml:space="preserve"> </v>
      </c>
      <c r="AH176" s="25" t="str">
        <f t="shared" si="10"/>
        <v xml:space="preserve"> </v>
      </c>
    </row>
    <row r="177" spans="25:34" x14ac:dyDescent="0.25">
      <c r="Y177" s="46">
        <f>'Ввод данных'!L177</f>
        <v>0</v>
      </c>
      <c r="Z177" s="46">
        <f>'Ввод данных'!M177</f>
        <v>0</v>
      </c>
      <c r="AA177" s="24">
        <f>'Ввод данных'!N177</f>
        <v>0</v>
      </c>
      <c r="AB177" s="25" t="str">
        <f>'Ввод данных'!P177</f>
        <v>некорректно</v>
      </c>
      <c r="AC177" s="25" t="str">
        <f>'Ввод данных'!Q177</f>
        <v>некорректно</v>
      </c>
      <c r="AD177" s="25" t="str">
        <f>'Ввод данных'!R177</f>
        <v>некорректно</v>
      </c>
      <c r="AE177" s="10" t="str">
        <f>'Ввод данных'!O177</f>
        <v xml:space="preserve"> </v>
      </c>
      <c r="AF177" s="25" t="str">
        <f t="shared" si="8"/>
        <v xml:space="preserve"> </v>
      </c>
      <c r="AG177" s="25" t="str">
        <f t="shared" si="9"/>
        <v xml:space="preserve"> </v>
      </c>
      <c r="AH177" s="25" t="str">
        <f t="shared" si="10"/>
        <v xml:space="preserve"> </v>
      </c>
    </row>
    <row r="178" spans="25:34" x14ac:dyDescent="0.25">
      <c r="Y178" s="46">
        <f>'Ввод данных'!L178</f>
        <v>0</v>
      </c>
      <c r="Z178" s="46">
        <f>'Ввод данных'!M178</f>
        <v>0</v>
      </c>
      <c r="AA178" s="24">
        <f>'Ввод данных'!N178</f>
        <v>0</v>
      </c>
      <c r="AB178" s="25" t="str">
        <f>'Ввод данных'!P178</f>
        <v>некорректно</v>
      </c>
      <c r="AC178" s="25" t="str">
        <f>'Ввод данных'!Q178</f>
        <v>некорректно</v>
      </c>
      <c r="AD178" s="25" t="str">
        <f>'Ввод данных'!R178</f>
        <v>некорректно</v>
      </c>
      <c r="AE178" s="10" t="str">
        <f>'Ввод данных'!O178</f>
        <v xml:space="preserve"> </v>
      </c>
      <c r="AF178" s="25" t="str">
        <f t="shared" si="8"/>
        <v xml:space="preserve"> </v>
      </c>
      <c r="AG178" s="25" t="str">
        <f t="shared" si="9"/>
        <v xml:space="preserve"> </v>
      </c>
      <c r="AH178" s="25" t="str">
        <f t="shared" si="10"/>
        <v xml:space="preserve"> </v>
      </c>
    </row>
    <row r="179" spans="25:34" x14ac:dyDescent="0.25">
      <c r="Y179" s="46">
        <f>'Ввод данных'!L179</f>
        <v>0</v>
      </c>
      <c r="Z179" s="46">
        <f>'Ввод данных'!M179</f>
        <v>0</v>
      </c>
      <c r="AA179" s="24">
        <f>'Ввод данных'!N179</f>
        <v>0</v>
      </c>
      <c r="AB179" s="25" t="str">
        <f>'Ввод данных'!P179</f>
        <v>некорректно</v>
      </c>
      <c r="AC179" s="25" t="str">
        <f>'Ввод данных'!Q179</f>
        <v>некорректно</v>
      </c>
      <c r="AD179" s="25" t="str">
        <f>'Ввод данных'!R179</f>
        <v>некорректно</v>
      </c>
      <c r="AE179" s="10" t="str">
        <f>'Ввод данных'!O179</f>
        <v xml:space="preserve"> </v>
      </c>
      <c r="AF179" s="25" t="str">
        <f t="shared" si="8"/>
        <v xml:space="preserve"> </v>
      </c>
      <c r="AG179" s="25" t="str">
        <f t="shared" si="9"/>
        <v xml:space="preserve"> </v>
      </c>
      <c r="AH179" s="25" t="str">
        <f t="shared" si="10"/>
        <v xml:space="preserve"> </v>
      </c>
    </row>
    <row r="180" spans="25:34" x14ac:dyDescent="0.25">
      <c r="Y180" s="46">
        <f>'Ввод данных'!L180</f>
        <v>0</v>
      </c>
      <c r="Z180" s="46">
        <f>'Ввод данных'!M180</f>
        <v>0</v>
      </c>
      <c r="AA180" s="24">
        <f>'Ввод данных'!N180</f>
        <v>0</v>
      </c>
      <c r="AB180" s="25" t="str">
        <f>'Ввод данных'!P180</f>
        <v>некорректно</v>
      </c>
      <c r="AC180" s="25" t="str">
        <f>'Ввод данных'!Q180</f>
        <v>некорректно</v>
      </c>
      <c r="AD180" s="25" t="str">
        <f>'Ввод данных'!R180</f>
        <v>некорректно</v>
      </c>
      <c r="AE180" s="10" t="str">
        <f>'Ввод данных'!O180</f>
        <v xml:space="preserve"> </v>
      </c>
      <c r="AF180" s="25" t="str">
        <f t="shared" si="8"/>
        <v xml:space="preserve"> </v>
      </c>
      <c r="AG180" s="25" t="str">
        <f t="shared" si="9"/>
        <v xml:space="preserve"> </v>
      </c>
      <c r="AH180" s="25" t="str">
        <f t="shared" si="10"/>
        <v xml:space="preserve"> </v>
      </c>
    </row>
    <row r="181" spans="25:34" x14ac:dyDescent="0.25">
      <c r="Y181" s="46">
        <f>'Ввод данных'!L181</f>
        <v>0</v>
      </c>
      <c r="Z181" s="46">
        <f>'Ввод данных'!M181</f>
        <v>0</v>
      </c>
      <c r="AA181" s="24">
        <f>'Ввод данных'!N181</f>
        <v>0</v>
      </c>
      <c r="AB181" s="25" t="str">
        <f>'Ввод данных'!P181</f>
        <v>некорректно</v>
      </c>
      <c r="AC181" s="25" t="str">
        <f>'Ввод данных'!Q181</f>
        <v>некорректно</v>
      </c>
      <c r="AD181" s="25" t="str">
        <f>'Ввод данных'!R181</f>
        <v>некорректно</v>
      </c>
      <c r="AE181" s="10" t="str">
        <f>'Ввод данных'!O181</f>
        <v xml:space="preserve"> </v>
      </c>
      <c r="AF181" s="25" t="str">
        <f t="shared" si="8"/>
        <v xml:space="preserve"> </v>
      </c>
      <c r="AG181" s="25" t="str">
        <f t="shared" si="9"/>
        <v xml:space="preserve"> </v>
      </c>
      <c r="AH181" s="25" t="str">
        <f t="shared" si="10"/>
        <v xml:space="preserve"> </v>
      </c>
    </row>
    <row r="182" spans="25:34" x14ac:dyDescent="0.25">
      <c r="Y182" s="46">
        <f>'Ввод данных'!L182</f>
        <v>0</v>
      </c>
      <c r="Z182" s="46">
        <f>'Ввод данных'!M182</f>
        <v>0</v>
      </c>
      <c r="AA182" s="24">
        <f>'Ввод данных'!N182</f>
        <v>0</v>
      </c>
      <c r="AB182" s="25" t="str">
        <f>'Ввод данных'!P182</f>
        <v>некорректно</v>
      </c>
      <c r="AC182" s="25" t="str">
        <f>'Ввод данных'!Q182</f>
        <v>некорректно</v>
      </c>
      <c r="AD182" s="25" t="str">
        <f>'Ввод данных'!R182</f>
        <v>некорректно</v>
      </c>
      <c r="AE182" s="10" t="str">
        <f>'Ввод данных'!O182</f>
        <v xml:space="preserve"> </v>
      </c>
      <c r="AF182" s="25" t="str">
        <f t="shared" si="8"/>
        <v xml:space="preserve"> </v>
      </c>
      <c r="AG182" s="25" t="str">
        <f t="shared" si="9"/>
        <v xml:space="preserve"> </v>
      </c>
      <c r="AH182" s="25" t="str">
        <f t="shared" si="10"/>
        <v xml:space="preserve"> </v>
      </c>
    </row>
    <row r="183" spans="25:34" x14ac:dyDescent="0.25">
      <c r="Y183" s="46">
        <f>'Ввод данных'!L183</f>
        <v>0</v>
      </c>
      <c r="Z183" s="46">
        <f>'Ввод данных'!M183</f>
        <v>0</v>
      </c>
      <c r="AA183" s="24">
        <f>'Ввод данных'!N183</f>
        <v>0</v>
      </c>
      <c r="AB183" s="25" t="str">
        <f>'Ввод данных'!P183</f>
        <v>некорректно</v>
      </c>
      <c r="AC183" s="25" t="str">
        <f>'Ввод данных'!Q183</f>
        <v>некорректно</v>
      </c>
      <c r="AD183" s="25" t="str">
        <f>'Ввод данных'!R183</f>
        <v>некорректно</v>
      </c>
      <c r="AE183" s="10" t="str">
        <f>'Ввод данных'!O183</f>
        <v xml:space="preserve"> </v>
      </c>
      <c r="AF183" s="25" t="str">
        <f t="shared" si="8"/>
        <v xml:space="preserve"> </v>
      </c>
      <c r="AG183" s="25" t="str">
        <f t="shared" si="9"/>
        <v xml:space="preserve"> </v>
      </c>
      <c r="AH183" s="25" t="str">
        <f t="shared" si="10"/>
        <v xml:space="preserve"> </v>
      </c>
    </row>
    <row r="184" spans="25:34" x14ac:dyDescent="0.25">
      <c r="Y184" s="46">
        <f>'Ввод данных'!L184</f>
        <v>0</v>
      </c>
      <c r="Z184" s="46">
        <f>'Ввод данных'!M184</f>
        <v>0</v>
      </c>
      <c r="AA184" s="24">
        <f>'Ввод данных'!N184</f>
        <v>0</v>
      </c>
      <c r="AB184" s="25" t="str">
        <f>'Ввод данных'!P184</f>
        <v>некорректно</v>
      </c>
      <c r="AC184" s="25" t="str">
        <f>'Ввод данных'!Q184</f>
        <v>некорректно</v>
      </c>
      <c r="AD184" s="25" t="str">
        <f>'Ввод данных'!R184</f>
        <v>некорректно</v>
      </c>
      <c r="AE184" s="10" t="str">
        <f>'Ввод данных'!O184</f>
        <v xml:space="preserve"> </v>
      </c>
      <c r="AF184" s="25" t="str">
        <f t="shared" si="8"/>
        <v xml:space="preserve"> </v>
      </c>
      <c r="AG184" s="25" t="str">
        <f t="shared" si="9"/>
        <v xml:space="preserve"> </v>
      </c>
      <c r="AH184" s="25" t="str">
        <f t="shared" si="10"/>
        <v xml:space="preserve"> </v>
      </c>
    </row>
    <row r="185" spans="25:34" x14ac:dyDescent="0.25">
      <c r="Y185" s="46">
        <f>'Ввод данных'!L185</f>
        <v>0</v>
      </c>
      <c r="Z185" s="46">
        <f>'Ввод данных'!M185</f>
        <v>0</v>
      </c>
      <c r="AA185" s="24">
        <f>'Ввод данных'!N185</f>
        <v>0</v>
      </c>
      <c r="AB185" s="25" t="str">
        <f>'Ввод данных'!P185</f>
        <v>некорректно</v>
      </c>
      <c r="AC185" s="25" t="str">
        <f>'Ввод данных'!Q185</f>
        <v>некорректно</v>
      </c>
      <c r="AD185" s="25" t="str">
        <f>'Ввод данных'!R185</f>
        <v>некорректно</v>
      </c>
      <c r="AE185" s="10" t="str">
        <f>'Ввод данных'!O185</f>
        <v xml:space="preserve"> </v>
      </c>
      <c r="AF185" s="25" t="str">
        <f t="shared" si="8"/>
        <v xml:space="preserve"> </v>
      </c>
      <c r="AG185" s="25" t="str">
        <f t="shared" si="9"/>
        <v xml:space="preserve"> </v>
      </c>
      <c r="AH185" s="25" t="str">
        <f t="shared" si="10"/>
        <v xml:space="preserve"> </v>
      </c>
    </row>
    <row r="186" spans="25:34" x14ac:dyDescent="0.25">
      <c r="Y186" s="46">
        <f>'Ввод данных'!L186</f>
        <v>0</v>
      </c>
      <c r="Z186" s="46">
        <f>'Ввод данных'!M186</f>
        <v>0</v>
      </c>
      <c r="AA186" s="24">
        <f>'Ввод данных'!N186</f>
        <v>0</v>
      </c>
      <c r="AB186" s="25" t="str">
        <f>'Ввод данных'!P186</f>
        <v>некорректно</v>
      </c>
      <c r="AC186" s="25" t="str">
        <f>'Ввод данных'!Q186</f>
        <v>некорректно</v>
      </c>
      <c r="AD186" s="25" t="str">
        <f>'Ввод данных'!R186</f>
        <v>некорректно</v>
      </c>
      <c r="AE186" s="10" t="str">
        <f>'Ввод данных'!O186</f>
        <v xml:space="preserve"> </v>
      </c>
      <c r="AF186" s="25" t="str">
        <f t="shared" si="8"/>
        <v xml:space="preserve"> </v>
      </c>
      <c r="AG186" s="25" t="str">
        <f t="shared" si="9"/>
        <v xml:space="preserve"> </v>
      </c>
      <c r="AH186" s="25" t="str">
        <f t="shared" si="10"/>
        <v xml:space="preserve"> </v>
      </c>
    </row>
    <row r="187" spans="25:34" x14ac:dyDescent="0.25">
      <c r="Y187" s="46">
        <f>'Ввод данных'!L187</f>
        <v>0</v>
      </c>
      <c r="Z187" s="46">
        <f>'Ввод данных'!M187</f>
        <v>0</v>
      </c>
      <c r="AA187" s="24">
        <f>'Ввод данных'!N187</f>
        <v>0</v>
      </c>
      <c r="AB187" s="25" t="str">
        <f>'Ввод данных'!P187</f>
        <v>некорректно</v>
      </c>
      <c r="AC187" s="25" t="str">
        <f>'Ввод данных'!Q187</f>
        <v>некорректно</v>
      </c>
      <c r="AD187" s="25" t="str">
        <f>'Ввод данных'!R187</f>
        <v>некорректно</v>
      </c>
      <c r="AE187" s="10" t="str">
        <f>'Ввод данных'!O187</f>
        <v xml:space="preserve"> </v>
      </c>
      <c r="AF187" s="25" t="str">
        <f t="shared" si="8"/>
        <v xml:space="preserve"> </v>
      </c>
      <c r="AG187" s="25" t="str">
        <f t="shared" si="9"/>
        <v xml:space="preserve"> </v>
      </c>
      <c r="AH187" s="25" t="str">
        <f t="shared" si="10"/>
        <v xml:space="preserve"> </v>
      </c>
    </row>
    <row r="188" spans="25:34" x14ac:dyDescent="0.25">
      <c r="Y188" s="46">
        <f>'Ввод данных'!L188</f>
        <v>0</v>
      </c>
      <c r="Z188" s="46">
        <f>'Ввод данных'!M188</f>
        <v>0</v>
      </c>
      <c r="AA188" s="24">
        <f>'Ввод данных'!N188</f>
        <v>0</v>
      </c>
      <c r="AB188" s="25" t="str">
        <f>'Ввод данных'!P188</f>
        <v>некорректно</v>
      </c>
      <c r="AC188" s="25" t="str">
        <f>'Ввод данных'!Q188</f>
        <v>некорректно</v>
      </c>
      <c r="AD188" s="25" t="str">
        <f>'Ввод данных'!R188</f>
        <v>некорректно</v>
      </c>
      <c r="AE188" s="10" t="str">
        <f>'Ввод данных'!O188</f>
        <v xml:space="preserve"> </v>
      </c>
      <c r="AF188" s="25" t="str">
        <f t="shared" si="8"/>
        <v xml:space="preserve"> </v>
      </c>
      <c r="AG188" s="25" t="str">
        <f t="shared" si="9"/>
        <v xml:space="preserve"> </v>
      </c>
      <c r="AH188" s="25" t="str">
        <f t="shared" si="10"/>
        <v xml:space="preserve"> </v>
      </c>
    </row>
    <row r="189" spans="25:34" x14ac:dyDescent="0.25">
      <c r="Y189" s="46">
        <f>'Ввод данных'!L189</f>
        <v>0</v>
      </c>
      <c r="Z189" s="46">
        <f>'Ввод данных'!M189</f>
        <v>0</v>
      </c>
      <c r="AA189" s="24">
        <f>'Ввод данных'!N189</f>
        <v>0</v>
      </c>
      <c r="AB189" s="25" t="str">
        <f>'Ввод данных'!P189</f>
        <v>некорректно</v>
      </c>
      <c r="AC189" s="25" t="str">
        <f>'Ввод данных'!Q189</f>
        <v>некорректно</v>
      </c>
      <c r="AD189" s="25" t="str">
        <f>'Ввод данных'!R189</f>
        <v>некорректно</v>
      </c>
      <c r="AE189" s="10" t="str">
        <f>'Ввод данных'!O189</f>
        <v xml:space="preserve"> </v>
      </c>
      <c r="AF189" s="25" t="str">
        <f t="shared" si="8"/>
        <v xml:space="preserve"> </v>
      </c>
      <c r="AG189" s="25" t="str">
        <f t="shared" si="9"/>
        <v xml:space="preserve"> </v>
      </c>
      <c r="AH189" s="25" t="str">
        <f t="shared" si="10"/>
        <v xml:space="preserve"> </v>
      </c>
    </row>
    <row r="190" spans="25:34" x14ac:dyDescent="0.25">
      <c r="Y190" s="46">
        <f>'Ввод данных'!L190</f>
        <v>0</v>
      </c>
      <c r="Z190" s="46">
        <f>'Ввод данных'!M190</f>
        <v>0</v>
      </c>
      <c r="AA190" s="24">
        <f>'Ввод данных'!N190</f>
        <v>0</v>
      </c>
      <c r="AB190" s="25" t="str">
        <f>'Ввод данных'!P190</f>
        <v>некорректно</v>
      </c>
      <c r="AC190" s="25" t="str">
        <f>'Ввод данных'!Q190</f>
        <v>некорректно</v>
      </c>
      <c r="AD190" s="25" t="str">
        <f>'Ввод данных'!R190</f>
        <v>некорректно</v>
      </c>
      <c r="AE190" s="10" t="str">
        <f>'Ввод данных'!O190</f>
        <v xml:space="preserve"> </v>
      </c>
      <c r="AF190" s="25" t="str">
        <f t="shared" si="8"/>
        <v xml:space="preserve"> </v>
      </c>
      <c r="AG190" s="25" t="str">
        <f t="shared" si="9"/>
        <v xml:space="preserve"> </v>
      </c>
      <c r="AH190" s="25" t="str">
        <f t="shared" si="10"/>
        <v xml:space="preserve"> </v>
      </c>
    </row>
    <row r="191" spans="25:34" x14ac:dyDescent="0.25">
      <c r="Y191" s="46">
        <f>'Ввод данных'!L191</f>
        <v>0</v>
      </c>
      <c r="Z191" s="46">
        <f>'Ввод данных'!M191</f>
        <v>0</v>
      </c>
      <c r="AA191" s="24">
        <f>'Ввод данных'!N191</f>
        <v>0</v>
      </c>
      <c r="AB191" s="25" t="str">
        <f>'Ввод данных'!P191</f>
        <v>некорректно</v>
      </c>
      <c r="AC191" s="25" t="str">
        <f>'Ввод данных'!Q191</f>
        <v>некорректно</v>
      </c>
      <c r="AD191" s="25" t="str">
        <f>'Ввод данных'!R191</f>
        <v>некорректно</v>
      </c>
      <c r="AE191" s="10" t="str">
        <f>'Ввод данных'!O191</f>
        <v xml:space="preserve"> </v>
      </c>
      <c r="AF191" s="25" t="str">
        <f t="shared" si="8"/>
        <v xml:space="preserve"> </v>
      </c>
      <c r="AG191" s="25" t="str">
        <f t="shared" si="9"/>
        <v xml:space="preserve"> </v>
      </c>
      <c r="AH191" s="25" t="str">
        <f t="shared" si="10"/>
        <v xml:space="preserve"> </v>
      </c>
    </row>
    <row r="192" spans="25:34" x14ac:dyDescent="0.25">
      <c r="Y192" s="46">
        <f>'Ввод данных'!L192</f>
        <v>0</v>
      </c>
      <c r="Z192" s="46">
        <f>'Ввод данных'!M192</f>
        <v>0</v>
      </c>
      <c r="AA192" s="24">
        <f>'Ввод данных'!N192</f>
        <v>0</v>
      </c>
      <c r="AB192" s="25" t="str">
        <f>'Ввод данных'!P192</f>
        <v>некорректно</v>
      </c>
      <c r="AC192" s="25" t="str">
        <f>'Ввод данных'!Q192</f>
        <v>некорректно</v>
      </c>
      <c r="AD192" s="25" t="str">
        <f>'Ввод данных'!R192</f>
        <v>некорректно</v>
      </c>
      <c r="AE192" s="10" t="str">
        <f>'Ввод данных'!O192</f>
        <v xml:space="preserve"> </v>
      </c>
      <c r="AF192" s="25" t="str">
        <f t="shared" si="8"/>
        <v xml:space="preserve"> </v>
      </c>
      <c r="AG192" s="25" t="str">
        <f t="shared" si="9"/>
        <v xml:space="preserve"> </v>
      </c>
      <c r="AH192" s="25" t="str">
        <f t="shared" si="10"/>
        <v xml:space="preserve"> </v>
      </c>
    </row>
    <row r="193" spans="25:34" x14ac:dyDescent="0.25">
      <c r="Y193" s="46">
        <f>'Ввод данных'!L193</f>
        <v>0</v>
      </c>
      <c r="Z193" s="46">
        <f>'Ввод данных'!M193</f>
        <v>0</v>
      </c>
      <c r="AA193" s="24">
        <f>'Ввод данных'!N193</f>
        <v>0</v>
      </c>
      <c r="AB193" s="25" t="str">
        <f>'Ввод данных'!P193</f>
        <v>некорректно</v>
      </c>
      <c r="AC193" s="25" t="str">
        <f>'Ввод данных'!Q193</f>
        <v>некорректно</v>
      </c>
      <c r="AD193" s="25" t="str">
        <f>'Ввод данных'!R193</f>
        <v>некорректно</v>
      </c>
      <c r="AE193" s="10" t="str">
        <f>'Ввод данных'!O193</f>
        <v xml:space="preserve"> </v>
      </c>
      <c r="AF193" s="25" t="str">
        <f t="shared" si="8"/>
        <v xml:space="preserve"> </v>
      </c>
      <c r="AG193" s="25" t="str">
        <f t="shared" si="9"/>
        <v xml:space="preserve"> </v>
      </c>
      <c r="AH193" s="25" t="str">
        <f t="shared" si="10"/>
        <v xml:space="preserve"> </v>
      </c>
    </row>
    <row r="194" spans="25:34" x14ac:dyDescent="0.25">
      <c r="Y194" s="46">
        <f>'Ввод данных'!L194</f>
        <v>0</v>
      </c>
      <c r="Z194" s="46">
        <f>'Ввод данных'!M194</f>
        <v>0</v>
      </c>
      <c r="AA194" s="24">
        <f>'Ввод данных'!N194</f>
        <v>0</v>
      </c>
      <c r="AB194" s="25" t="str">
        <f>'Ввод данных'!P194</f>
        <v>некорректно</v>
      </c>
      <c r="AC194" s="25" t="str">
        <f>'Ввод данных'!Q194</f>
        <v>некорректно</v>
      </c>
      <c r="AD194" s="25" t="str">
        <f>'Ввод данных'!R194</f>
        <v>некорректно</v>
      </c>
      <c r="AE194" s="10" t="str">
        <f>'Ввод данных'!O194</f>
        <v xml:space="preserve"> </v>
      </c>
      <c r="AF194" s="25" t="str">
        <f t="shared" si="8"/>
        <v xml:space="preserve"> </v>
      </c>
      <c r="AG194" s="25" t="str">
        <f t="shared" si="9"/>
        <v xml:space="preserve"> </v>
      </c>
      <c r="AH194" s="25" t="str">
        <f t="shared" si="10"/>
        <v xml:space="preserve"> </v>
      </c>
    </row>
    <row r="195" spans="25:34" x14ac:dyDescent="0.25">
      <c r="Y195" s="46">
        <f>'Ввод данных'!L195</f>
        <v>0</v>
      </c>
      <c r="Z195" s="46">
        <f>'Ввод данных'!M195</f>
        <v>0</v>
      </c>
      <c r="AA195" s="24">
        <f>'Ввод данных'!N195</f>
        <v>0</v>
      </c>
      <c r="AB195" s="25" t="str">
        <f>'Ввод данных'!P195</f>
        <v>некорректно</v>
      </c>
      <c r="AC195" s="25" t="str">
        <f>'Ввод данных'!Q195</f>
        <v>некорректно</v>
      </c>
      <c r="AD195" s="25" t="str">
        <f>'Ввод данных'!R195</f>
        <v>некорректно</v>
      </c>
      <c r="AE195" s="10" t="str">
        <f>'Ввод данных'!O195</f>
        <v xml:space="preserve"> </v>
      </c>
      <c r="AF195" s="25" t="str">
        <f t="shared" si="8"/>
        <v xml:space="preserve"> </v>
      </c>
      <c r="AG195" s="25" t="str">
        <f t="shared" si="9"/>
        <v xml:space="preserve"> </v>
      </c>
      <c r="AH195" s="25" t="str">
        <f t="shared" si="10"/>
        <v xml:space="preserve"> </v>
      </c>
    </row>
    <row r="196" spans="25:34" x14ac:dyDescent="0.25">
      <c r="Y196" s="46">
        <f>'Ввод данных'!L196</f>
        <v>0</v>
      </c>
      <c r="Z196" s="46">
        <f>'Ввод данных'!M196</f>
        <v>0</v>
      </c>
      <c r="AA196" s="24">
        <f>'Ввод данных'!N196</f>
        <v>0</v>
      </c>
      <c r="AB196" s="25" t="str">
        <f>'Ввод данных'!P196</f>
        <v>некорректно</v>
      </c>
      <c r="AC196" s="25" t="str">
        <f>'Ввод данных'!Q196</f>
        <v>некорректно</v>
      </c>
      <c r="AD196" s="25" t="str">
        <f>'Ввод данных'!R196</f>
        <v>некорректно</v>
      </c>
      <c r="AE196" s="10" t="str">
        <f>'Ввод данных'!O196</f>
        <v xml:space="preserve"> </v>
      </c>
      <c r="AF196" s="25" t="str">
        <f t="shared" si="8"/>
        <v xml:space="preserve"> </v>
      </c>
      <c r="AG196" s="25" t="str">
        <f t="shared" si="9"/>
        <v xml:space="preserve"> </v>
      </c>
      <c r="AH196" s="25" t="str">
        <f t="shared" si="10"/>
        <v xml:space="preserve"> </v>
      </c>
    </row>
    <row r="197" spans="25:34" x14ac:dyDescent="0.25">
      <c r="Y197" s="46">
        <f>'Ввод данных'!L197</f>
        <v>0</v>
      </c>
      <c r="Z197" s="46">
        <f>'Ввод данных'!M197</f>
        <v>0</v>
      </c>
      <c r="AA197" s="24">
        <f>'Ввод данных'!N197</f>
        <v>0</v>
      </c>
      <c r="AB197" s="25" t="str">
        <f>'Ввод данных'!P197</f>
        <v>некорректно</v>
      </c>
      <c r="AC197" s="25" t="str">
        <f>'Ввод данных'!Q197</f>
        <v>некорректно</v>
      </c>
      <c r="AD197" s="25" t="str">
        <f>'Ввод данных'!R197</f>
        <v>некорректно</v>
      </c>
      <c r="AE197" s="10" t="str">
        <f>'Ввод данных'!O197</f>
        <v xml:space="preserve"> </v>
      </c>
      <c r="AF197" s="25" t="str">
        <f t="shared" ref="AF197:AF260" si="11">IF(OR(AE197="проверить",AND(AB197="некорректно",AC197="некорректно",AD197="некорректно"))," ",AB197)</f>
        <v xml:space="preserve"> </v>
      </c>
      <c r="AG197" s="25" t="str">
        <f t="shared" ref="AG197:AG260" si="12">IF(OR(AE197="проверить",AND(AB197="некорректно",AC197="некорректно",AD197="некорректно"))," ",AC197)</f>
        <v xml:space="preserve"> </v>
      </c>
      <c r="AH197" s="25" t="str">
        <f t="shared" ref="AH197:AH260" si="13">IF(OR(AE197="проверить",AND(AB197="некорректно",AC197="некорректно",AD197="некорректно"))," ",AD197)</f>
        <v xml:space="preserve"> </v>
      </c>
    </row>
    <row r="198" spans="25:34" x14ac:dyDescent="0.25">
      <c r="Y198" s="46">
        <f>'Ввод данных'!L198</f>
        <v>0</v>
      </c>
      <c r="Z198" s="46">
        <f>'Ввод данных'!M198</f>
        <v>0</v>
      </c>
      <c r="AA198" s="24">
        <f>'Ввод данных'!N198</f>
        <v>0</v>
      </c>
      <c r="AB198" s="25" t="str">
        <f>'Ввод данных'!P198</f>
        <v>некорректно</v>
      </c>
      <c r="AC198" s="25" t="str">
        <f>'Ввод данных'!Q198</f>
        <v>некорректно</v>
      </c>
      <c r="AD198" s="25" t="str">
        <f>'Ввод данных'!R198</f>
        <v>некорректно</v>
      </c>
      <c r="AE198" s="10" t="str">
        <f>'Ввод данных'!O198</f>
        <v xml:space="preserve"> </v>
      </c>
      <c r="AF198" s="25" t="str">
        <f t="shared" si="11"/>
        <v xml:space="preserve"> </v>
      </c>
      <c r="AG198" s="25" t="str">
        <f t="shared" si="12"/>
        <v xml:space="preserve"> </v>
      </c>
      <c r="AH198" s="25" t="str">
        <f t="shared" si="13"/>
        <v xml:space="preserve"> </v>
      </c>
    </row>
    <row r="199" spans="25:34" x14ac:dyDescent="0.25">
      <c r="Y199" s="46">
        <f>'Ввод данных'!L199</f>
        <v>0</v>
      </c>
      <c r="Z199" s="46">
        <f>'Ввод данных'!M199</f>
        <v>0</v>
      </c>
      <c r="AA199" s="24">
        <f>'Ввод данных'!N199</f>
        <v>0</v>
      </c>
      <c r="AB199" s="25" t="str">
        <f>'Ввод данных'!P199</f>
        <v>некорректно</v>
      </c>
      <c r="AC199" s="25" t="str">
        <f>'Ввод данных'!Q199</f>
        <v>некорректно</v>
      </c>
      <c r="AD199" s="25" t="str">
        <f>'Ввод данных'!R199</f>
        <v>некорректно</v>
      </c>
      <c r="AE199" s="10" t="str">
        <f>'Ввод данных'!O199</f>
        <v xml:space="preserve"> </v>
      </c>
      <c r="AF199" s="25" t="str">
        <f t="shared" si="11"/>
        <v xml:space="preserve"> </v>
      </c>
      <c r="AG199" s="25" t="str">
        <f t="shared" si="12"/>
        <v xml:space="preserve"> </v>
      </c>
      <c r="AH199" s="25" t="str">
        <f t="shared" si="13"/>
        <v xml:space="preserve"> </v>
      </c>
    </row>
    <row r="200" spans="25:34" x14ac:dyDescent="0.25">
      <c r="Y200" s="46">
        <f>'Ввод данных'!L200</f>
        <v>0</v>
      </c>
      <c r="Z200" s="46">
        <f>'Ввод данных'!M200</f>
        <v>0</v>
      </c>
      <c r="AA200" s="24">
        <f>'Ввод данных'!N200</f>
        <v>0</v>
      </c>
      <c r="AB200" s="25" t="str">
        <f>'Ввод данных'!P200</f>
        <v>некорректно</v>
      </c>
      <c r="AC200" s="25" t="str">
        <f>'Ввод данных'!Q200</f>
        <v>некорректно</v>
      </c>
      <c r="AD200" s="25" t="str">
        <f>'Ввод данных'!R200</f>
        <v>некорректно</v>
      </c>
      <c r="AE200" s="10" t="str">
        <f>'Ввод данных'!O200</f>
        <v xml:space="preserve"> </v>
      </c>
      <c r="AF200" s="25" t="str">
        <f t="shared" si="11"/>
        <v xml:space="preserve"> </v>
      </c>
      <c r="AG200" s="25" t="str">
        <f t="shared" si="12"/>
        <v xml:space="preserve"> </v>
      </c>
      <c r="AH200" s="25" t="str">
        <f t="shared" si="13"/>
        <v xml:space="preserve"> </v>
      </c>
    </row>
    <row r="201" spans="25:34" x14ac:dyDescent="0.25">
      <c r="Y201" s="46">
        <f>'Ввод данных'!L201</f>
        <v>0</v>
      </c>
      <c r="Z201" s="46">
        <f>'Ввод данных'!M201</f>
        <v>0</v>
      </c>
      <c r="AA201" s="24">
        <f>'Ввод данных'!N201</f>
        <v>0</v>
      </c>
      <c r="AB201" s="25" t="str">
        <f>'Ввод данных'!P201</f>
        <v>некорректно</v>
      </c>
      <c r="AC201" s="25" t="str">
        <f>'Ввод данных'!Q201</f>
        <v>некорректно</v>
      </c>
      <c r="AD201" s="25" t="str">
        <f>'Ввод данных'!R201</f>
        <v>некорректно</v>
      </c>
      <c r="AE201" s="10" t="str">
        <f>'Ввод данных'!O201</f>
        <v xml:space="preserve"> </v>
      </c>
      <c r="AF201" s="25" t="str">
        <f t="shared" si="11"/>
        <v xml:space="preserve"> </v>
      </c>
      <c r="AG201" s="25" t="str">
        <f t="shared" si="12"/>
        <v xml:space="preserve"> </v>
      </c>
      <c r="AH201" s="25" t="str">
        <f t="shared" si="13"/>
        <v xml:space="preserve"> </v>
      </c>
    </row>
    <row r="202" spans="25:34" x14ac:dyDescent="0.25">
      <c r="Y202" s="46">
        <f>'Ввод данных'!L202</f>
        <v>0</v>
      </c>
      <c r="Z202" s="46">
        <f>'Ввод данных'!M202</f>
        <v>0</v>
      </c>
      <c r="AA202" s="24">
        <f>'Ввод данных'!N202</f>
        <v>0</v>
      </c>
      <c r="AB202" s="25" t="str">
        <f>'Ввод данных'!P202</f>
        <v>некорректно</v>
      </c>
      <c r="AC202" s="25" t="str">
        <f>'Ввод данных'!Q202</f>
        <v>некорректно</v>
      </c>
      <c r="AD202" s="25" t="str">
        <f>'Ввод данных'!R202</f>
        <v>некорректно</v>
      </c>
      <c r="AE202" s="10" t="str">
        <f>'Ввод данных'!O202</f>
        <v xml:space="preserve"> </v>
      </c>
      <c r="AF202" s="25" t="str">
        <f t="shared" si="11"/>
        <v xml:space="preserve"> </v>
      </c>
      <c r="AG202" s="25" t="str">
        <f t="shared" si="12"/>
        <v xml:space="preserve"> </v>
      </c>
      <c r="AH202" s="25" t="str">
        <f t="shared" si="13"/>
        <v xml:space="preserve"> </v>
      </c>
    </row>
    <row r="203" spans="25:34" x14ac:dyDescent="0.25">
      <c r="Y203" s="46">
        <f>'Ввод данных'!L203</f>
        <v>0</v>
      </c>
      <c r="Z203" s="46">
        <f>'Ввод данных'!M203</f>
        <v>0</v>
      </c>
      <c r="AA203" s="24">
        <f>'Ввод данных'!N203</f>
        <v>0</v>
      </c>
      <c r="AB203" s="25" t="str">
        <f>'Ввод данных'!P203</f>
        <v>некорректно</v>
      </c>
      <c r="AC203" s="25" t="str">
        <f>'Ввод данных'!Q203</f>
        <v>некорректно</v>
      </c>
      <c r="AD203" s="25" t="str">
        <f>'Ввод данных'!R203</f>
        <v>некорректно</v>
      </c>
      <c r="AE203" s="10" t="str">
        <f>'Ввод данных'!O203</f>
        <v xml:space="preserve"> </v>
      </c>
      <c r="AF203" s="25" t="str">
        <f t="shared" si="11"/>
        <v xml:space="preserve"> </v>
      </c>
      <c r="AG203" s="25" t="str">
        <f t="shared" si="12"/>
        <v xml:space="preserve"> </v>
      </c>
      <c r="AH203" s="25" t="str">
        <f t="shared" si="13"/>
        <v xml:space="preserve"> </v>
      </c>
    </row>
    <row r="204" spans="25:34" x14ac:dyDescent="0.25">
      <c r="Y204" s="46">
        <f>'Ввод данных'!L204</f>
        <v>0</v>
      </c>
      <c r="Z204" s="46">
        <f>'Ввод данных'!M204</f>
        <v>0</v>
      </c>
      <c r="AA204" s="24">
        <f>'Ввод данных'!N204</f>
        <v>0</v>
      </c>
      <c r="AB204" s="25" t="str">
        <f>'Ввод данных'!P204</f>
        <v>некорректно</v>
      </c>
      <c r="AC204" s="25" t="str">
        <f>'Ввод данных'!Q204</f>
        <v>некорректно</v>
      </c>
      <c r="AD204" s="25" t="str">
        <f>'Ввод данных'!R204</f>
        <v>некорректно</v>
      </c>
      <c r="AE204" s="10" t="str">
        <f>'Ввод данных'!O204</f>
        <v xml:space="preserve"> </v>
      </c>
      <c r="AF204" s="25" t="str">
        <f t="shared" si="11"/>
        <v xml:space="preserve"> </v>
      </c>
      <c r="AG204" s="25" t="str">
        <f t="shared" si="12"/>
        <v xml:space="preserve"> </v>
      </c>
      <c r="AH204" s="25" t="str">
        <f t="shared" si="13"/>
        <v xml:space="preserve"> </v>
      </c>
    </row>
    <row r="205" spans="25:34" x14ac:dyDescent="0.25">
      <c r="Y205" s="46">
        <f>'Ввод данных'!L205</f>
        <v>0</v>
      </c>
      <c r="Z205" s="46">
        <f>'Ввод данных'!M205</f>
        <v>0</v>
      </c>
      <c r="AA205" s="24">
        <f>'Ввод данных'!N205</f>
        <v>0</v>
      </c>
      <c r="AB205" s="25" t="str">
        <f>'Ввод данных'!P205</f>
        <v>некорректно</v>
      </c>
      <c r="AC205" s="25" t="str">
        <f>'Ввод данных'!Q205</f>
        <v>некорректно</v>
      </c>
      <c r="AD205" s="25" t="str">
        <f>'Ввод данных'!R205</f>
        <v>некорректно</v>
      </c>
      <c r="AE205" s="10" t="str">
        <f>'Ввод данных'!O205</f>
        <v xml:space="preserve"> </v>
      </c>
      <c r="AF205" s="25" t="str">
        <f t="shared" si="11"/>
        <v xml:space="preserve"> </v>
      </c>
      <c r="AG205" s="25" t="str">
        <f t="shared" si="12"/>
        <v xml:space="preserve"> </v>
      </c>
      <c r="AH205" s="25" t="str">
        <f t="shared" si="13"/>
        <v xml:space="preserve"> </v>
      </c>
    </row>
    <row r="206" spans="25:34" x14ac:dyDescent="0.25">
      <c r="Y206" s="46">
        <f>'Ввод данных'!L206</f>
        <v>0</v>
      </c>
      <c r="Z206" s="46">
        <f>'Ввод данных'!M206</f>
        <v>0</v>
      </c>
      <c r="AA206" s="24">
        <f>'Ввод данных'!N206</f>
        <v>0</v>
      </c>
      <c r="AB206" s="25" t="str">
        <f>'Ввод данных'!P206</f>
        <v>некорректно</v>
      </c>
      <c r="AC206" s="25" t="str">
        <f>'Ввод данных'!Q206</f>
        <v>некорректно</v>
      </c>
      <c r="AD206" s="25" t="str">
        <f>'Ввод данных'!R206</f>
        <v>некорректно</v>
      </c>
      <c r="AE206" s="10" t="str">
        <f>'Ввод данных'!O206</f>
        <v xml:space="preserve"> </v>
      </c>
      <c r="AF206" s="25" t="str">
        <f t="shared" si="11"/>
        <v xml:space="preserve"> </v>
      </c>
      <c r="AG206" s="25" t="str">
        <f t="shared" si="12"/>
        <v xml:space="preserve"> </v>
      </c>
      <c r="AH206" s="25" t="str">
        <f t="shared" si="13"/>
        <v xml:space="preserve"> </v>
      </c>
    </row>
    <row r="207" spans="25:34" x14ac:dyDescent="0.25">
      <c r="Y207" s="46">
        <f>'Ввод данных'!L207</f>
        <v>0</v>
      </c>
      <c r="Z207" s="46">
        <f>'Ввод данных'!M207</f>
        <v>0</v>
      </c>
      <c r="AA207" s="24">
        <f>'Ввод данных'!N207</f>
        <v>0</v>
      </c>
      <c r="AB207" s="25" t="str">
        <f>'Ввод данных'!P207</f>
        <v>некорректно</v>
      </c>
      <c r="AC207" s="25" t="str">
        <f>'Ввод данных'!Q207</f>
        <v>некорректно</v>
      </c>
      <c r="AD207" s="25" t="str">
        <f>'Ввод данных'!R207</f>
        <v>некорректно</v>
      </c>
      <c r="AE207" s="10" t="str">
        <f>'Ввод данных'!O207</f>
        <v xml:space="preserve"> </v>
      </c>
      <c r="AF207" s="25" t="str">
        <f t="shared" si="11"/>
        <v xml:space="preserve"> </v>
      </c>
      <c r="AG207" s="25" t="str">
        <f t="shared" si="12"/>
        <v xml:space="preserve"> </v>
      </c>
      <c r="AH207" s="25" t="str">
        <f t="shared" si="13"/>
        <v xml:space="preserve"> </v>
      </c>
    </row>
    <row r="208" spans="25:34" x14ac:dyDescent="0.25">
      <c r="Y208" s="46">
        <f>'Ввод данных'!L208</f>
        <v>0</v>
      </c>
      <c r="Z208" s="46">
        <f>'Ввод данных'!M208</f>
        <v>0</v>
      </c>
      <c r="AA208" s="24">
        <f>'Ввод данных'!N208</f>
        <v>0</v>
      </c>
      <c r="AB208" s="25" t="str">
        <f>'Ввод данных'!P208</f>
        <v>некорректно</v>
      </c>
      <c r="AC208" s="25" t="str">
        <f>'Ввод данных'!Q208</f>
        <v>некорректно</v>
      </c>
      <c r="AD208" s="25" t="str">
        <f>'Ввод данных'!R208</f>
        <v>некорректно</v>
      </c>
      <c r="AE208" s="10" t="str">
        <f>'Ввод данных'!O208</f>
        <v xml:space="preserve"> </v>
      </c>
      <c r="AF208" s="25" t="str">
        <f t="shared" si="11"/>
        <v xml:space="preserve"> </v>
      </c>
      <c r="AG208" s="25" t="str">
        <f t="shared" si="12"/>
        <v xml:space="preserve"> </v>
      </c>
      <c r="AH208" s="25" t="str">
        <f t="shared" si="13"/>
        <v xml:space="preserve"> </v>
      </c>
    </row>
    <row r="209" spans="25:34" x14ac:dyDescent="0.25">
      <c r="Y209" s="46">
        <f>'Ввод данных'!L209</f>
        <v>0</v>
      </c>
      <c r="Z209" s="46">
        <f>'Ввод данных'!M209</f>
        <v>0</v>
      </c>
      <c r="AA209" s="24">
        <f>'Ввод данных'!N209</f>
        <v>0</v>
      </c>
      <c r="AB209" s="25" t="str">
        <f>'Ввод данных'!P209</f>
        <v>некорректно</v>
      </c>
      <c r="AC209" s="25" t="str">
        <f>'Ввод данных'!Q209</f>
        <v>некорректно</v>
      </c>
      <c r="AD209" s="25" t="str">
        <f>'Ввод данных'!R209</f>
        <v>некорректно</v>
      </c>
      <c r="AE209" s="10" t="str">
        <f>'Ввод данных'!O209</f>
        <v xml:space="preserve"> </v>
      </c>
      <c r="AF209" s="25" t="str">
        <f t="shared" si="11"/>
        <v xml:space="preserve"> </v>
      </c>
      <c r="AG209" s="25" t="str">
        <f t="shared" si="12"/>
        <v xml:space="preserve"> </v>
      </c>
      <c r="AH209" s="25" t="str">
        <f t="shared" si="13"/>
        <v xml:space="preserve"> </v>
      </c>
    </row>
    <row r="210" spans="25:34" x14ac:dyDescent="0.25">
      <c r="Y210" s="46">
        <f>'Ввод данных'!L210</f>
        <v>0</v>
      </c>
      <c r="Z210" s="46">
        <f>'Ввод данных'!M210</f>
        <v>0</v>
      </c>
      <c r="AA210" s="24">
        <f>'Ввод данных'!N210</f>
        <v>0</v>
      </c>
      <c r="AB210" s="25" t="str">
        <f>'Ввод данных'!P210</f>
        <v>некорректно</v>
      </c>
      <c r="AC210" s="25" t="str">
        <f>'Ввод данных'!Q210</f>
        <v>некорректно</v>
      </c>
      <c r="AD210" s="25" t="str">
        <f>'Ввод данных'!R210</f>
        <v>некорректно</v>
      </c>
      <c r="AE210" s="10" t="str">
        <f>'Ввод данных'!O210</f>
        <v xml:space="preserve"> </v>
      </c>
      <c r="AF210" s="25" t="str">
        <f t="shared" si="11"/>
        <v xml:space="preserve"> </v>
      </c>
      <c r="AG210" s="25" t="str">
        <f t="shared" si="12"/>
        <v xml:space="preserve"> </v>
      </c>
      <c r="AH210" s="25" t="str">
        <f t="shared" si="13"/>
        <v xml:space="preserve"> </v>
      </c>
    </row>
    <row r="211" spans="25:34" x14ac:dyDescent="0.25">
      <c r="Y211" s="46">
        <f>'Ввод данных'!L211</f>
        <v>0</v>
      </c>
      <c r="Z211" s="46">
        <f>'Ввод данных'!M211</f>
        <v>0</v>
      </c>
      <c r="AA211" s="24">
        <f>'Ввод данных'!N211</f>
        <v>0</v>
      </c>
      <c r="AB211" s="25" t="str">
        <f>'Ввод данных'!P211</f>
        <v>некорректно</v>
      </c>
      <c r="AC211" s="25" t="str">
        <f>'Ввод данных'!Q211</f>
        <v>некорректно</v>
      </c>
      <c r="AD211" s="25" t="str">
        <f>'Ввод данных'!R211</f>
        <v>некорректно</v>
      </c>
      <c r="AE211" s="10" t="str">
        <f>'Ввод данных'!O211</f>
        <v xml:space="preserve"> </v>
      </c>
      <c r="AF211" s="25" t="str">
        <f t="shared" si="11"/>
        <v xml:space="preserve"> </v>
      </c>
      <c r="AG211" s="25" t="str">
        <f t="shared" si="12"/>
        <v xml:space="preserve"> </v>
      </c>
      <c r="AH211" s="25" t="str">
        <f t="shared" si="13"/>
        <v xml:space="preserve"> </v>
      </c>
    </row>
    <row r="212" spans="25:34" x14ac:dyDescent="0.25">
      <c r="Y212" s="46">
        <f>'Ввод данных'!L212</f>
        <v>0</v>
      </c>
      <c r="Z212" s="46">
        <f>'Ввод данных'!M212</f>
        <v>0</v>
      </c>
      <c r="AA212" s="24">
        <f>'Ввод данных'!N212</f>
        <v>0</v>
      </c>
      <c r="AB212" s="25" t="str">
        <f>'Ввод данных'!P212</f>
        <v>некорректно</v>
      </c>
      <c r="AC212" s="25" t="str">
        <f>'Ввод данных'!Q212</f>
        <v>некорректно</v>
      </c>
      <c r="AD212" s="25" t="str">
        <f>'Ввод данных'!R212</f>
        <v>некорректно</v>
      </c>
      <c r="AE212" s="10" t="str">
        <f>'Ввод данных'!O212</f>
        <v xml:space="preserve"> </v>
      </c>
      <c r="AF212" s="25" t="str">
        <f t="shared" si="11"/>
        <v xml:space="preserve"> </v>
      </c>
      <c r="AG212" s="25" t="str">
        <f t="shared" si="12"/>
        <v xml:space="preserve"> </v>
      </c>
      <c r="AH212" s="25" t="str">
        <f t="shared" si="13"/>
        <v xml:space="preserve"> </v>
      </c>
    </row>
    <row r="213" spans="25:34" x14ac:dyDescent="0.25">
      <c r="Y213" s="46">
        <f>'Ввод данных'!L213</f>
        <v>0</v>
      </c>
      <c r="Z213" s="46">
        <f>'Ввод данных'!M213</f>
        <v>0</v>
      </c>
      <c r="AA213" s="24">
        <f>'Ввод данных'!N213</f>
        <v>0</v>
      </c>
      <c r="AB213" s="25" t="str">
        <f>'Ввод данных'!P213</f>
        <v>некорректно</v>
      </c>
      <c r="AC213" s="25" t="str">
        <f>'Ввод данных'!Q213</f>
        <v>некорректно</v>
      </c>
      <c r="AD213" s="25" t="str">
        <f>'Ввод данных'!R213</f>
        <v>некорректно</v>
      </c>
      <c r="AE213" s="10" t="str">
        <f>'Ввод данных'!O213</f>
        <v xml:space="preserve"> </v>
      </c>
      <c r="AF213" s="25" t="str">
        <f t="shared" si="11"/>
        <v xml:space="preserve"> </v>
      </c>
      <c r="AG213" s="25" t="str">
        <f t="shared" si="12"/>
        <v xml:space="preserve"> </v>
      </c>
      <c r="AH213" s="25" t="str">
        <f t="shared" si="13"/>
        <v xml:space="preserve"> </v>
      </c>
    </row>
    <row r="214" spans="25:34" x14ac:dyDescent="0.25">
      <c r="Y214" s="46">
        <f>'Ввод данных'!L214</f>
        <v>0</v>
      </c>
      <c r="Z214" s="46">
        <f>'Ввод данных'!M214</f>
        <v>0</v>
      </c>
      <c r="AA214" s="24">
        <f>'Ввод данных'!N214</f>
        <v>0</v>
      </c>
      <c r="AB214" s="25" t="str">
        <f>'Ввод данных'!P214</f>
        <v>некорректно</v>
      </c>
      <c r="AC214" s="25" t="str">
        <f>'Ввод данных'!Q214</f>
        <v>некорректно</v>
      </c>
      <c r="AD214" s="25" t="str">
        <f>'Ввод данных'!R214</f>
        <v>некорректно</v>
      </c>
      <c r="AE214" s="10" t="str">
        <f>'Ввод данных'!O214</f>
        <v xml:space="preserve"> </v>
      </c>
      <c r="AF214" s="25" t="str">
        <f t="shared" si="11"/>
        <v xml:space="preserve"> </v>
      </c>
      <c r="AG214" s="25" t="str">
        <f t="shared" si="12"/>
        <v xml:space="preserve"> </v>
      </c>
      <c r="AH214" s="25" t="str">
        <f t="shared" si="13"/>
        <v xml:space="preserve"> </v>
      </c>
    </row>
    <row r="215" spans="25:34" x14ac:dyDescent="0.25">
      <c r="Y215" s="46">
        <f>'Ввод данных'!L215</f>
        <v>0</v>
      </c>
      <c r="Z215" s="46">
        <f>'Ввод данных'!M215</f>
        <v>0</v>
      </c>
      <c r="AA215" s="24">
        <f>'Ввод данных'!N215</f>
        <v>0</v>
      </c>
      <c r="AB215" s="25" t="str">
        <f>'Ввод данных'!P215</f>
        <v>некорректно</v>
      </c>
      <c r="AC215" s="25" t="str">
        <f>'Ввод данных'!Q215</f>
        <v>некорректно</v>
      </c>
      <c r="AD215" s="25" t="str">
        <f>'Ввод данных'!R215</f>
        <v>некорректно</v>
      </c>
      <c r="AE215" s="10" t="str">
        <f>'Ввод данных'!O215</f>
        <v xml:space="preserve"> </v>
      </c>
      <c r="AF215" s="25" t="str">
        <f t="shared" si="11"/>
        <v xml:space="preserve"> </v>
      </c>
      <c r="AG215" s="25" t="str">
        <f t="shared" si="12"/>
        <v xml:space="preserve"> </v>
      </c>
      <c r="AH215" s="25" t="str">
        <f t="shared" si="13"/>
        <v xml:space="preserve"> </v>
      </c>
    </row>
    <row r="216" spans="25:34" x14ac:dyDescent="0.25">
      <c r="Y216" s="46">
        <f>'Ввод данных'!L216</f>
        <v>0</v>
      </c>
      <c r="Z216" s="46">
        <f>'Ввод данных'!M216</f>
        <v>0</v>
      </c>
      <c r="AA216" s="24">
        <f>'Ввод данных'!N216</f>
        <v>0</v>
      </c>
      <c r="AB216" s="25" t="str">
        <f>'Ввод данных'!P216</f>
        <v>некорректно</v>
      </c>
      <c r="AC216" s="25" t="str">
        <f>'Ввод данных'!Q216</f>
        <v>некорректно</v>
      </c>
      <c r="AD216" s="25" t="str">
        <f>'Ввод данных'!R216</f>
        <v>некорректно</v>
      </c>
      <c r="AE216" s="10" t="str">
        <f>'Ввод данных'!O216</f>
        <v xml:space="preserve"> </v>
      </c>
      <c r="AF216" s="25" t="str">
        <f t="shared" si="11"/>
        <v xml:space="preserve"> </v>
      </c>
      <c r="AG216" s="25" t="str">
        <f t="shared" si="12"/>
        <v xml:space="preserve"> </v>
      </c>
      <c r="AH216" s="25" t="str">
        <f t="shared" si="13"/>
        <v xml:space="preserve"> </v>
      </c>
    </row>
    <row r="217" spans="25:34" x14ac:dyDescent="0.25">
      <c r="Y217" s="46">
        <f>'Ввод данных'!L217</f>
        <v>0</v>
      </c>
      <c r="Z217" s="46">
        <f>'Ввод данных'!M217</f>
        <v>0</v>
      </c>
      <c r="AA217" s="24">
        <f>'Ввод данных'!N217</f>
        <v>0</v>
      </c>
      <c r="AB217" s="25" t="str">
        <f>'Ввод данных'!P217</f>
        <v>некорректно</v>
      </c>
      <c r="AC217" s="25" t="str">
        <f>'Ввод данных'!Q217</f>
        <v>некорректно</v>
      </c>
      <c r="AD217" s="25" t="str">
        <f>'Ввод данных'!R217</f>
        <v>некорректно</v>
      </c>
      <c r="AE217" s="10" t="str">
        <f>'Ввод данных'!O217</f>
        <v xml:space="preserve"> </v>
      </c>
      <c r="AF217" s="25" t="str">
        <f t="shared" si="11"/>
        <v xml:space="preserve"> </v>
      </c>
      <c r="AG217" s="25" t="str">
        <f t="shared" si="12"/>
        <v xml:space="preserve"> </v>
      </c>
      <c r="AH217" s="25" t="str">
        <f t="shared" si="13"/>
        <v xml:space="preserve"> </v>
      </c>
    </row>
    <row r="218" spans="25:34" x14ac:dyDescent="0.25">
      <c r="Y218" s="46">
        <f>'Ввод данных'!L218</f>
        <v>0</v>
      </c>
      <c r="Z218" s="46">
        <f>'Ввод данных'!M218</f>
        <v>0</v>
      </c>
      <c r="AA218" s="24">
        <f>'Ввод данных'!N218</f>
        <v>0</v>
      </c>
      <c r="AB218" s="25" t="str">
        <f>'Ввод данных'!P218</f>
        <v>некорректно</v>
      </c>
      <c r="AC218" s="25" t="str">
        <f>'Ввод данных'!Q218</f>
        <v>некорректно</v>
      </c>
      <c r="AD218" s="25" t="str">
        <f>'Ввод данных'!R218</f>
        <v>некорректно</v>
      </c>
      <c r="AE218" s="10" t="str">
        <f>'Ввод данных'!O218</f>
        <v xml:space="preserve"> </v>
      </c>
      <c r="AF218" s="25" t="str">
        <f t="shared" si="11"/>
        <v xml:space="preserve"> </v>
      </c>
      <c r="AG218" s="25" t="str">
        <f t="shared" si="12"/>
        <v xml:space="preserve"> </v>
      </c>
      <c r="AH218" s="25" t="str">
        <f t="shared" si="13"/>
        <v xml:space="preserve"> </v>
      </c>
    </row>
    <row r="219" spans="25:34" x14ac:dyDescent="0.25">
      <c r="Y219" s="46">
        <f>'Ввод данных'!L219</f>
        <v>0</v>
      </c>
      <c r="Z219" s="46">
        <f>'Ввод данных'!M219</f>
        <v>0</v>
      </c>
      <c r="AA219" s="24">
        <f>'Ввод данных'!N219</f>
        <v>0</v>
      </c>
      <c r="AB219" s="25" t="str">
        <f>'Ввод данных'!P219</f>
        <v>некорректно</v>
      </c>
      <c r="AC219" s="25" t="str">
        <f>'Ввод данных'!Q219</f>
        <v>некорректно</v>
      </c>
      <c r="AD219" s="25" t="str">
        <f>'Ввод данных'!R219</f>
        <v>некорректно</v>
      </c>
      <c r="AE219" s="10" t="str">
        <f>'Ввод данных'!O219</f>
        <v xml:space="preserve"> </v>
      </c>
      <c r="AF219" s="25" t="str">
        <f t="shared" si="11"/>
        <v xml:space="preserve"> </v>
      </c>
      <c r="AG219" s="25" t="str">
        <f t="shared" si="12"/>
        <v xml:space="preserve"> </v>
      </c>
      <c r="AH219" s="25" t="str">
        <f t="shared" si="13"/>
        <v xml:space="preserve"> </v>
      </c>
    </row>
    <row r="220" spans="25:34" x14ac:dyDescent="0.25">
      <c r="Y220" s="46">
        <f>'Ввод данных'!L220</f>
        <v>0</v>
      </c>
      <c r="Z220" s="46">
        <f>'Ввод данных'!M220</f>
        <v>0</v>
      </c>
      <c r="AA220" s="24">
        <f>'Ввод данных'!N220</f>
        <v>0</v>
      </c>
      <c r="AB220" s="25" t="str">
        <f>'Ввод данных'!P220</f>
        <v>некорректно</v>
      </c>
      <c r="AC220" s="25" t="str">
        <f>'Ввод данных'!Q220</f>
        <v>некорректно</v>
      </c>
      <c r="AD220" s="25" t="str">
        <f>'Ввод данных'!R220</f>
        <v>некорректно</v>
      </c>
      <c r="AE220" s="10" t="str">
        <f>'Ввод данных'!O220</f>
        <v xml:space="preserve"> </v>
      </c>
      <c r="AF220" s="25" t="str">
        <f t="shared" si="11"/>
        <v xml:space="preserve"> </v>
      </c>
      <c r="AG220" s="25" t="str">
        <f t="shared" si="12"/>
        <v xml:space="preserve"> </v>
      </c>
      <c r="AH220" s="25" t="str">
        <f t="shared" si="13"/>
        <v xml:space="preserve"> </v>
      </c>
    </row>
    <row r="221" spans="25:34" x14ac:dyDescent="0.25">
      <c r="Y221" s="46">
        <f>'Ввод данных'!L221</f>
        <v>0</v>
      </c>
      <c r="Z221" s="46">
        <f>'Ввод данных'!M221</f>
        <v>0</v>
      </c>
      <c r="AA221" s="24">
        <f>'Ввод данных'!N221</f>
        <v>0</v>
      </c>
      <c r="AB221" s="25" t="str">
        <f>'Ввод данных'!P221</f>
        <v>некорректно</v>
      </c>
      <c r="AC221" s="25" t="str">
        <f>'Ввод данных'!Q221</f>
        <v>некорректно</v>
      </c>
      <c r="AD221" s="25" t="str">
        <f>'Ввод данных'!R221</f>
        <v>некорректно</v>
      </c>
      <c r="AE221" s="10" t="str">
        <f>'Ввод данных'!O221</f>
        <v xml:space="preserve"> </v>
      </c>
      <c r="AF221" s="25" t="str">
        <f t="shared" si="11"/>
        <v xml:space="preserve"> </v>
      </c>
      <c r="AG221" s="25" t="str">
        <f t="shared" si="12"/>
        <v xml:space="preserve"> </v>
      </c>
      <c r="AH221" s="25" t="str">
        <f t="shared" si="13"/>
        <v xml:space="preserve"> </v>
      </c>
    </row>
    <row r="222" spans="25:34" x14ac:dyDescent="0.25">
      <c r="Y222" s="46">
        <f>'Ввод данных'!L222</f>
        <v>0</v>
      </c>
      <c r="Z222" s="46">
        <f>'Ввод данных'!M222</f>
        <v>0</v>
      </c>
      <c r="AA222" s="24">
        <f>'Ввод данных'!N222</f>
        <v>0</v>
      </c>
      <c r="AB222" s="25" t="str">
        <f>'Ввод данных'!P222</f>
        <v>некорректно</v>
      </c>
      <c r="AC222" s="25" t="str">
        <f>'Ввод данных'!Q222</f>
        <v>некорректно</v>
      </c>
      <c r="AD222" s="25" t="str">
        <f>'Ввод данных'!R222</f>
        <v>некорректно</v>
      </c>
      <c r="AE222" s="10" t="str">
        <f>'Ввод данных'!O222</f>
        <v xml:space="preserve"> </v>
      </c>
      <c r="AF222" s="25" t="str">
        <f t="shared" si="11"/>
        <v xml:space="preserve"> </v>
      </c>
      <c r="AG222" s="25" t="str">
        <f t="shared" si="12"/>
        <v xml:space="preserve"> </v>
      </c>
      <c r="AH222" s="25" t="str">
        <f t="shared" si="13"/>
        <v xml:space="preserve"> </v>
      </c>
    </row>
    <row r="223" spans="25:34" x14ac:dyDescent="0.25">
      <c r="Y223" s="46">
        <f>'Ввод данных'!L223</f>
        <v>0</v>
      </c>
      <c r="Z223" s="46">
        <f>'Ввод данных'!M223</f>
        <v>0</v>
      </c>
      <c r="AA223" s="24">
        <f>'Ввод данных'!N223</f>
        <v>0</v>
      </c>
      <c r="AB223" s="25" t="str">
        <f>'Ввод данных'!P223</f>
        <v>некорректно</v>
      </c>
      <c r="AC223" s="25" t="str">
        <f>'Ввод данных'!Q223</f>
        <v>некорректно</v>
      </c>
      <c r="AD223" s="25" t="str">
        <f>'Ввод данных'!R223</f>
        <v>некорректно</v>
      </c>
      <c r="AE223" s="10" t="str">
        <f>'Ввод данных'!O223</f>
        <v xml:space="preserve"> </v>
      </c>
      <c r="AF223" s="25" t="str">
        <f t="shared" si="11"/>
        <v xml:space="preserve"> </v>
      </c>
      <c r="AG223" s="25" t="str">
        <f t="shared" si="12"/>
        <v xml:space="preserve"> </v>
      </c>
      <c r="AH223" s="25" t="str">
        <f t="shared" si="13"/>
        <v xml:space="preserve"> </v>
      </c>
    </row>
    <row r="224" spans="25:34" x14ac:dyDescent="0.25">
      <c r="Y224" s="46">
        <f>'Ввод данных'!L224</f>
        <v>0</v>
      </c>
      <c r="Z224" s="46">
        <f>'Ввод данных'!M224</f>
        <v>0</v>
      </c>
      <c r="AA224" s="24">
        <f>'Ввод данных'!N224</f>
        <v>0</v>
      </c>
      <c r="AB224" s="25" t="str">
        <f>'Ввод данных'!P224</f>
        <v>некорректно</v>
      </c>
      <c r="AC224" s="25" t="str">
        <f>'Ввод данных'!Q224</f>
        <v>некорректно</v>
      </c>
      <c r="AD224" s="25" t="str">
        <f>'Ввод данных'!R224</f>
        <v>некорректно</v>
      </c>
      <c r="AE224" s="10" t="str">
        <f>'Ввод данных'!O224</f>
        <v xml:space="preserve"> </v>
      </c>
      <c r="AF224" s="25" t="str">
        <f t="shared" si="11"/>
        <v xml:space="preserve"> </v>
      </c>
      <c r="AG224" s="25" t="str">
        <f t="shared" si="12"/>
        <v xml:space="preserve"> </v>
      </c>
      <c r="AH224" s="25" t="str">
        <f t="shared" si="13"/>
        <v xml:space="preserve"> </v>
      </c>
    </row>
    <row r="225" spans="25:34" x14ac:dyDescent="0.25">
      <c r="Y225" s="46">
        <f>'Ввод данных'!L225</f>
        <v>0</v>
      </c>
      <c r="Z225" s="46">
        <f>'Ввод данных'!M225</f>
        <v>0</v>
      </c>
      <c r="AA225" s="24">
        <f>'Ввод данных'!N225</f>
        <v>0</v>
      </c>
      <c r="AB225" s="25" t="str">
        <f>'Ввод данных'!P225</f>
        <v>некорректно</v>
      </c>
      <c r="AC225" s="25" t="str">
        <f>'Ввод данных'!Q225</f>
        <v>некорректно</v>
      </c>
      <c r="AD225" s="25" t="str">
        <f>'Ввод данных'!R225</f>
        <v>некорректно</v>
      </c>
      <c r="AE225" s="10" t="str">
        <f>'Ввод данных'!O225</f>
        <v xml:space="preserve"> </v>
      </c>
      <c r="AF225" s="25" t="str">
        <f t="shared" si="11"/>
        <v xml:space="preserve"> </v>
      </c>
      <c r="AG225" s="25" t="str">
        <f t="shared" si="12"/>
        <v xml:space="preserve"> </v>
      </c>
      <c r="AH225" s="25" t="str">
        <f t="shared" si="13"/>
        <v xml:space="preserve"> </v>
      </c>
    </row>
    <row r="226" spans="25:34" x14ac:dyDescent="0.25">
      <c r="Y226" s="46">
        <f>'Ввод данных'!L226</f>
        <v>0</v>
      </c>
      <c r="Z226" s="46">
        <f>'Ввод данных'!M226</f>
        <v>0</v>
      </c>
      <c r="AA226" s="24">
        <f>'Ввод данных'!N226</f>
        <v>0</v>
      </c>
      <c r="AB226" s="25" t="str">
        <f>'Ввод данных'!P226</f>
        <v>некорректно</v>
      </c>
      <c r="AC226" s="25" t="str">
        <f>'Ввод данных'!Q226</f>
        <v>некорректно</v>
      </c>
      <c r="AD226" s="25" t="str">
        <f>'Ввод данных'!R226</f>
        <v>некорректно</v>
      </c>
      <c r="AE226" s="10" t="str">
        <f>'Ввод данных'!O226</f>
        <v xml:space="preserve"> </v>
      </c>
      <c r="AF226" s="25" t="str">
        <f t="shared" si="11"/>
        <v xml:space="preserve"> </v>
      </c>
      <c r="AG226" s="25" t="str">
        <f t="shared" si="12"/>
        <v xml:space="preserve"> </v>
      </c>
      <c r="AH226" s="25" t="str">
        <f t="shared" si="13"/>
        <v xml:space="preserve"> </v>
      </c>
    </row>
    <row r="227" spans="25:34" x14ac:dyDescent="0.25">
      <c r="Y227" s="46">
        <f>'Ввод данных'!L227</f>
        <v>0</v>
      </c>
      <c r="Z227" s="46">
        <f>'Ввод данных'!M227</f>
        <v>0</v>
      </c>
      <c r="AA227" s="24">
        <f>'Ввод данных'!N227</f>
        <v>0</v>
      </c>
      <c r="AB227" s="25" t="str">
        <f>'Ввод данных'!P227</f>
        <v>некорректно</v>
      </c>
      <c r="AC227" s="25" t="str">
        <f>'Ввод данных'!Q227</f>
        <v>некорректно</v>
      </c>
      <c r="AD227" s="25" t="str">
        <f>'Ввод данных'!R227</f>
        <v>некорректно</v>
      </c>
      <c r="AE227" s="10" t="str">
        <f>'Ввод данных'!O227</f>
        <v xml:space="preserve"> </v>
      </c>
      <c r="AF227" s="25" t="str">
        <f t="shared" si="11"/>
        <v xml:space="preserve"> </v>
      </c>
      <c r="AG227" s="25" t="str">
        <f t="shared" si="12"/>
        <v xml:space="preserve"> </v>
      </c>
      <c r="AH227" s="25" t="str">
        <f t="shared" si="13"/>
        <v xml:space="preserve"> </v>
      </c>
    </row>
    <row r="228" spans="25:34" x14ac:dyDescent="0.25">
      <c r="Y228" s="46">
        <f>'Ввод данных'!L228</f>
        <v>0</v>
      </c>
      <c r="Z228" s="46">
        <f>'Ввод данных'!M228</f>
        <v>0</v>
      </c>
      <c r="AA228" s="24">
        <f>'Ввод данных'!N228</f>
        <v>0</v>
      </c>
      <c r="AB228" s="25" t="str">
        <f>'Ввод данных'!P228</f>
        <v>некорректно</v>
      </c>
      <c r="AC228" s="25" t="str">
        <f>'Ввод данных'!Q228</f>
        <v>некорректно</v>
      </c>
      <c r="AD228" s="25" t="str">
        <f>'Ввод данных'!R228</f>
        <v>некорректно</v>
      </c>
      <c r="AE228" s="10" t="str">
        <f>'Ввод данных'!O228</f>
        <v xml:space="preserve"> </v>
      </c>
      <c r="AF228" s="25" t="str">
        <f t="shared" si="11"/>
        <v xml:space="preserve"> </v>
      </c>
      <c r="AG228" s="25" t="str">
        <f t="shared" si="12"/>
        <v xml:space="preserve"> </v>
      </c>
      <c r="AH228" s="25" t="str">
        <f t="shared" si="13"/>
        <v xml:space="preserve"> </v>
      </c>
    </row>
    <row r="229" spans="25:34" x14ac:dyDescent="0.25">
      <c r="Y229" s="46">
        <f>'Ввод данных'!L229</f>
        <v>0</v>
      </c>
      <c r="Z229" s="46">
        <f>'Ввод данных'!M229</f>
        <v>0</v>
      </c>
      <c r="AA229" s="24">
        <f>'Ввод данных'!N229</f>
        <v>0</v>
      </c>
      <c r="AB229" s="25" t="str">
        <f>'Ввод данных'!P229</f>
        <v>некорректно</v>
      </c>
      <c r="AC229" s="25" t="str">
        <f>'Ввод данных'!Q229</f>
        <v>некорректно</v>
      </c>
      <c r="AD229" s="25" t="str">
        <f>'Ввод данных'!R229</f>
        <v>некорректно</v>
      </c>
      <c r="AE229" s="10" t="str">
        <f>'Ввод данных'!O229</f>
        <v xml:space="preserve"> </v>
      </c>
      <c r="AF229" s="25" t="str">
        <f t="shared" si="11"/>
        <v xml:space="preserve"> </v>
      </c>
      <c r="AG229" s="25" t="str">
        <f t="shared" si="12"/>
        <v xml:space="preserve"> </v>
      </c>
      <c r="AH229" s="25" t="str">
        <f t="shared" si="13"/>
        <v xml:space="preserve"> </v>
      </c>
    </row>
    <row r="230" spans="25:34" x14ac:dyDescent="0.25">
      <c r="Y230" s="46">
        <f>'Ввод данных'!L230</f>
        <v>0</v>
      </c>
      <c r="Z230" s="46">
        <f>'Ввод данных'!M230</f>
        <v>0</v>
      </c>
      <c r="AA230" s="24">
        <f>'Ввод данных'!N230</f>
        <v>0</v>
      </c>
      <c r="AB230" s="25" t="str">
        <f>'Ввод данных'!P230</f>
        <v>некорректно</v>
      </c>
      <c r="AC230" s="25" t="str">
        <f>'Ввод данных'!Q230</f>
        <v>некорректно</v>
      </c>
      <c r="AD230" s="25" t="str">
        <f>'Ввод данных'!R230</f>
        <v>некорректно</v>
      </c>
      <c r="AE230" s="10" t="str">
        <f>'Ввод данных'!O230</f>
        <v xml:space="preserve"> </v>
      </c>
      <c r="AF230" s="25" t="str">
        <f t="shared" si="11"/>
        <v xml:space="preserve"> </v>
      </c>
      <c r="AG230" s="25" t="str">
        <f t="shared" si="12"/>
        <v xml:space="preserve"> </v>
      </c>
      <c r="AH230" s="25" t="str">
        <f t="shared" si="13"/>
        <v xml:space="preserve"> </v>
      </c>
    </row>
    <row r="231" spans="25:34" x14ac:dyDescent="0.25">
      <c r="Y231" s="46">
        <f>'Ввод данных'!L231</f>
        <v>0</v>
      </c>
      <c r="Z231" s="46">
        <f>'Ввод данных'!M231</f>
        <v>0</v>
      </c>
      <c r="AA231" s="24">
        <f>'Ввод данных'!N231</f>
        <v>0</v>
      </c>
      <c r="AB231" s="25" t="str">
        <f>'Ввод данных'!P231</f>
        <v>некорректно</v>
      </c>
      <c r="AC231" s="25" t="str">
        <f>'Ввод данных'!Q231</f>
        <v>некорректно</v>
      </c>
      <c r="AD231" s="25" t="str">
        <f>'Ввод данных'!R231</f>
        <v>некорректно</v>
      </c>
      <c r="AE231" s="10" t="str">
        <f>'Ввод данных'!O231</f>
        <v xml:space="preserve"> </v>
      </c>
      <c r="AF231" s="25" t="str">
        <f t="shared" si="11"/>
        <v xml:space="preserve"> </v>
      </c>
      <c r="AG231" s="25" t="str">
        <f t="shared" si="12"/>
        <v xml:space="preserve"> </v>
      </c>
      <c r="AH231" s="25" t="str">
        <f t="shared" si="13"/>
        <v xml:space="preserve"> </v>
      </c>
    </row>
    <row r="232" spans="25:34" x14ac:dyDescent="0.25">
      <c r="Y232" s="46">
        <f>'Ввод данных'!L232</f>
        <v>0</v>
      </c>
      <c r="Z232" s="46">
        <f>'Ввод данных'!M232</f>
        <v>0</v>
      </c>
      <c r="AA232" s="24">
        <f>'Ввод данных'!N232</f>
        <v>0</v>
      </c>
      <c r="AB232" s="25" t="str">
        <f>'Ввод данных'!P232</f>
        <v>некорректно</v>
      </c>
      <c r="AC232" s="25" t="str">
        <f>'Ввод данных'!Q232</f>
        <v>некорректно</v>
      </c>
      <c r="AD232" s="25" t="str">
        <f>'Ввод данных'!R232</f>
        <v>некорректно</v>
      </c>
      <c r="AE232" s="10" t="str">
        <f>'Ввод данных'!O232</f>
        <v xml:space="preserve"> </v>
      </c>
      <c r="AF232" s="25" t="str">
        <f t="shared" si="11"/>
        <v xml:space="preserve"> </v>
      </c>
      <c r="AG232" s="25" t="str">
        <f t="shared" si="12"/>
        <v xml:space="preserve"> </v>
      </c>
      <c r="AH232" s="25" t="str">
        <f t="shared" si="13"/>
        <v xml:space="preserve"> </v>
      </c>
    </row>
    <row r="233" spans="25:34" x14ac:dyDescent="0.25">
      <c r="Y233" s="46">
        <f>'Ввод данных'!L233</f>
        <v>0</v>
      </c>
      <c r="Z233" s="46">
        <f>'Ввод данных'!M233</f>
        <v>0</v>
      </c>
      <c r="AA233" s="24">
        <f>'Ввод данных'!N233</f>
        <v>0</v>
      </c>
      <c r="AB233" s="25" t="str">
        <f>'Ввод данных'!P233</f>
        <v>некорректно</v>
      </c>
      <c r="AC233" s="25" t="str">
        <f>'Ввод данных'!Q233</f>
        <v>некорректно</v>
      </c>
      <c r="AD233" s="25" t="str">
        <f>'Ввод данных'!R233</f>
        <v>некорректно</v>
      </c>
      <c r="AE233" s="10" t="str">
        <f>'Ввод данных'!O233</f>
        <v xml:space="preserve"> </v>
      </c>
      <c r="AF233" s="25" t="str">
        <f t="shared" si="11"/>
        <v xml:space="preserve"> </v>
      </c>
      <c r="AG233" s="25" t="str">
        <f t="shared" si="12"/>
        <v xml:space="preserve"> </v>
      </c>
      <c r="AH233" s="25" t="str">
        <f t="shared" si="13"/>
        <v xml:space="preserve"> </v>
      </c>
    </row>
    <row r="234" spans="25:34" x14ac:dyDescent="0.25">
      <c r="Y234" s="46">
        <f>'Ввод данных'!L234</f>
        <v>0</v>
      </c>
      <c r="Z234" s="46">
        <f>'Ввод данных'!M234</f>
        <v>0</v>
      </c>
      <c r="AA234" s="24">
        <f>'Ввод данных'!N234</f>
        <v>0</v>
      </c>
      <c r="AB234" s="25" t="str">
        <f>'Ввод данных'!P234</f>
        <v>некорректно</v>
      </c>
      <c r="AC234" s="25" t="str">
        <f>'Ввод данных'!Q234</f>
        <v>некорректно</v>
      </c>
      <c r="AD234" s="25" t="str">
        <f>'Ввод данных'!R234</f>
        <v>некорректно</v>
      </c>
      <c r="AE234" s="10" t="str">
        <f>'Ввод данных'!O234</f>
        <v xml:space="preserve"> </v>
      </c>
      <c r="AF234" s="25" t="str">
        <f t="shared" si="11"/>
        <v xml:space="preserve"> </v>
      </c>
      <c r="AG234" s="25" t="str">
        <f t="shared" si="12"/>
        <v xml:space="preserve"> </v>
      </c>
      <c r="AH234" s="25" t="str">
        <f t="shared" si="13"/>
        <v xml:space="preserve"> </v>
      </c>
    </row>
    <row r="235" spans="25:34" x14ac:dyDescent="0.25">
      <c r="Y235" s="46">
        <f>'Ввод данных'!L235</f>
        <v>0</v>
      </c>
      <c r="Z235" s="46">
        <f>'Ввод данных'!M235</f>
        <v>0</v>
      </c>
      <c r="AA235" s="24">
        <f>'Ввод данных'!N235</f>
        <v>0</v>
      </c>
      <c r="AB235" s="25" t="str">
        <f>'Ввод данных'!P235</f>
        <v>некорректно</v>
      </c>
      <c r="AC235" s="25" t="str">
        <f>'Ввод данных'!Q235</f>
        <v>некорректно</v>
      </c>
      <c r="AD235" s="25" t="str">
        <f>'Ввод данных'!R235</f>
        <v>некорректно</v>
      </c>
      <c r="AE235" s="10" t="str">
        <f>'Ввод данных'!O235</f>
        <v xml:space="preserve"> </v>
      </c>
      <c r="AF235" s="25" t="str">
        <f t="shared" si="11"/>
        <v xml:space="preserve"> </v>
      </c>
      <c r="AG235" s="25" t="str">
        <f t="shared" si="12"/>
        <v xml:space="preserve"> </v>
      </c>
      <c r="AH235" s="25" t="str">
        <f t="shared" si="13"/>
        <v xml:space="preserve"> </v>
      </c>
    </row>
    <row r="236" spans="25:34" x14ac:dyDescent="0.25">
      <c r="Y236" s="46">
        <f>'Ввод данных'!L236</f>
        <v>0</v>
      </c>
      <c r="Z236" s="46">
        <f>'Ввод данных'!M236</f>
        <v>0</v>
      </c>
      <c r="AA236" s="24">
        <f>'Ввод данных'!N236</f>
        <v>0</v>
      </c>
      <c r="AB236" s="25" t="str">
        <f>'Ввод данных'!P236</f>
        <v>некорректно</v>
      </c>
      <c r="AC236" s="25" t="str">
        <f>'Ввод данных'!Q236</f>
        <v>некорректно</v>
      </c>
      <c r="AD236" s="25" t="str">
        <f>'Ввод данных'!R236</f>
        <v>некорректно</v>
      </c>
      <c r="AE236" s="10" t="str">
        <f>'Ввод данных'!O236</f>
        <v xml:space="preserve"> </v>
      </c>
      <c r="AF236" s="25" t="str">
        <f t="shared" si="11"/>
        <v xml:space="preserve"> </v>
      </c>
      <c r="AG236" s="25" t="str">
        <f t="shared" si="12"/>
        <v xml:space="preserve"> </v>
      </c>
      <c r="AH236" s="25" t="str">
        <f t="shared" si="13"/>
        <v xml:space="preserve"> </v>
      </c>
    </row>
    <row r="237" spans="25:34" x14ac:dyDescent="0.25">
      <c r="Y237" s="46">
        <f>'Ввод данных'!L237</f>
        <v>0</v>
      </c>
      <c r="Z237" s="46">
        <f>'Ввод данных'!M237</f>
        <v>0</v>
      </c>
      <c r="AA237" s="24">
        <f>'Ввод данных'!N237</f>
        <v>0</v>
      </c>
      <c r="AB237" s="25" t="str">
        <f>'Ввод данных'!P237</f>
        <v>некорректно</v>
      </c>
      <c r="AC237" s="25" t="str">
        <f>'Ввод данных'!Q237</f>
        <v>некорректно</v>
      </c>
      <c r="AD237" s="25" t="str">
        <f>'Ввод данных'!R237</f>
        <v>некорректно</v>
      </c>
      <c r="AE237" s="10" t="str">
        <f>'Ввод данных'!O237</f>
        <v xml:space="preserve"> </v>
      </c>
      <c r="AF237" s="25" t="str">
        <f t="shared" si="11"/>
        <v xml:space="preserve"> </v>
      </c>
      <c r="AG237" s="25" t="str">
        <f t="shared" si="12"/>
        <v xml:space="preserve"> </v>
      </c>
      <c r="AH237" s="25" t="str">
        <f t="shared" si="13"/>
        <v xml:space="preserve"> </v>
      </c>
    </row>
    <row r="238" spans="25:34" x14ac:dyDescent="0.25">
      <c r="Y238" s="46">
        <f>'Ввод данных'!L238</f>
        <v>0</v>
      </c>
      <c r="Z238" s="46">
        <f>'Ввод данных'!M238</f>
        <v>0</v>
      </c>
      <c r="AA238" s="24">
        <f>'Ввод данных'!N238</f>
        <v>0</v>
      </c>
      <c r="AB238" s="25" t="str">
        <f>'Ввод данных'!P238</f>
        <v>некорректно</v>
      </c>
      <c r="AC238" s="25" t="str">
        <f>'Ввод данных'!Q238</f>
        <v>некорректно</v>
      </c>
      <c r="AD238" s="25" t="str">
        <f>'Ввод данных'!R238</f>
        <v>некорректно</v>
      </c>
      <c r="AE238" s="10" t="str">
        <f>'Ввод данных'!O238</f>
        <v xml:space="preserve"> </v>
      </c>
      <c r="AF238" s="25" t="str">
        <f t="shared" si="11"/>
        <v xml:space="preserve"> </v>
      </c>
      <c r="AG238" s="25" t="str">
        <f t="shared" si="12"/>
        <v xml:space="preserve"> </v>
      </c>
      <c r="AH238" s="25" t="str">
        <f t="shared" si="13"/>
        <v xml:space="preserve"> </v>
      </c>
    </row>
    <row r="239" spans="25:34" x14ac:dyDescent="0.25">
      <c r="Y239" s="46">
        <f>'Ввод данных'!L239</f>
        <v>0</v>
      </c>
      <c r="Z239" s="46">
        <f>'Ввод данных'!M239</f>
        <v>0</v>
      </c>
      <c r="AA239" s="24">
        <f>'Ввод данных'!N239</f>
        <v>0</v>
      </c>
      <c r="AB239" s="25" t="str">
        <f>'Ввод данных'!P239</f>
        <v>некорректно</v>
      </c>
      <c r="AC239" s="25" t="str">
        <f>'Ввод данных'!Q239</f>
        <v>некорректно</v>
      </c>
      <c r="AD239" s="25" t="str">
        <f>'Ввод данных'!R239</f>
        <v>некорректно</v>
      </c>
      <c r="AE239" s="10" t="str">
        <f>'Ввод данных'!O239</f>
        <v xml:space="preserve"> </v>
      </c>
      <c r="AF239" s="25" t="str">
        <f t="shared" si="11"/>
        <v xml:space="preserve"> </v>
      </c>
      <c r="AG239" s="25" t="str">
        <f t="shared" si="12"/>
        <v xml:space="preserve"> </v>
      </c>
      <c r="AH239" s="25" t="str">
        <f t="shared" si="13"/>
        <v xml:space="preserve"> </v>
      </c>
    </row>
    <row r="240" spans="25:34" x14ac:dyDescent="0.25">
      <c r="Y240" s="46">
        <f>'Ввод данных'!L240</f>
        <v>0</v>
      </c>
      <c r="Z240" s="46">
        <f>'Ввод данных'!M240</f>
        <v>0</v>
      </c>
      <c r="AA240" s="24">
        <f>'Ввод данных'!N240</f>
        <v>0</v>
      </c>
      <c r="AB240" s="25" t="str">
        <f>'Ввод данных'!P240</f>
        <v>некорректно</v>
      </c>
      <c r="AC240" s="25" t="str">
        <f>'Ввод данных'!Q240</f>
        <v>некорректно</v>
      </c>
      <c r="AD240" s="25" t="str">
        <f>'Ввод данных'!R240</f>
        <v>некорректно</v>
      </c>
      <c r="AE240" s="10" t="str">
        <f>'Ввод данных'!O240</f>
        <v xml:space="preserve"> </v>
      </c>
      <c r="AF240" s="25" t="str">
        <f t="shared" si="11"/>
        <v xml:space="preserve"> </v>
      </c>
      <c r="AG240" s="25" t="str">
        <f t="shared" si="12"/>
        <v xml:space="preserve"> </v>
      </c>
      <c r="AH240" s="25" t="str">
        <f t="shared" si="13"/>
        <v xml:space="preserve"> </v>
      </c>
    </row>
    <row r="241" spans="25:34" x14ac:dyDescent="0.25">
      <c r="Y241" s="46">
        <f>'Ввод данных'!L241</f>
        <v>0</v>
      </c>
      <c r="Z241" s="46">
        <f>'Ввод данных'!M241</f>
        <v>0</v>
      </c>
      <c r="AA241" s="24">
        <f>'Ввод данных'!N241</f>
        <v>0</v>
      </c>
      <c r="AB241" s="25" t="str">
        <f>'Ввод данных'!P241</f>
        <v>некорректно</v>
      </c>
      <c r="AC241" s="25" t="str">
        <f>'Ввод данных'!Q241</f>
        <v>некорректно</v>
      </c>
      <c r="AD241" s="25" t="str">
        <f>'Ввод данных'!R241</f>
        <v>некорректно</v>
      </c>
      <c r="AE241" s="10" t="str">
        <f>'Ввод данных'!O241</f>
        <v xml:space="preserve"> </v>
      </c>
      <c r="AF241" s="25" t="str">
        <f t="shared" si="11"/>
        <v xml:space="preserve"> </v>
      </c>
      <c r="AG241" s="25" t="str">
        <f t="shared" si="12"/>
        <v xml:space="preserve"> </v>
      </c>
      <c r="AH241" s="25" t="str">
        <f t="shared" si="13"/>
        <v xml:space="preserve"> </v>
      </c>
    </row>
    <row r="242" spans="25:34" x14ac:dyDescent="0.25">
      <c r="Y242" s="46">
        <f>'Ввод данных'!L242</f>
        <v>0</v>
      </c>
      <c r="Z242" s="46">
        <f>'Ввод данных'!M242</f>
        <v>0</v>
      </c>
      <c r="AA242" s="24">
        <f>'Ввод данных'!N242</f>
        <v>0</v>
      </c>
      <c r="AB242" s="25" t="str">
        <f>'Ввод данных'!P242</f>
        <v>некорректно</v>
      </c>
      <c r="AC242" s="25" t="str">
        <f>'Ввод данных'!Q242</f>
        <v>некорректно</v>
      </c>
      <c r="AD242" s="25" t="str">
        <f>'Ввод данных'!R242</f>
        <v>некорректно</v>
      </c>
      <c r="AE242" s="10" t="str">
        <f>'Ввод данных'!O242</f>
        <v xml:space="preserve"> </v>
      </c>
      <c r="AF242" s="25" t="str">
        <f t="shared" si="11"/>
        <v xml:space="preserve"> </v>
      </c>
      <c r="AG242" s="25" t="str">
        <f t="shared" si="12"/>
        <v xml:space="preserve"> </v>
      </c>
      <c r="AH242" s="25" t="str">
        <f t="shared" si="13"/>
        <v xml:space="preserve"> </v>
      </c>
    </row>
    <row r="243" spans="25:34" x14ac:dyDescent="0.25">
      <c r="Y243" s="46">
        <f>'Ввод данных'!L243</f>
        <v>0</v>
      </c>
      <c r="Z243" s="46">
        <f>'Ввод данных'!M243</f>
        <v>0</v>
      </c>
      <c r="AA243" s="24">
        <f>'Ввод данных'!N243</f>
        <v>0</v>
      </c>
      <c r="AB243" s="25" t="str">
        <f>'Ввод данных'!P243</f>
        <v>некорректно</v>
      </c>
      <c r="AC243" s="25" t="str">
        <f>'Ввод данных'!Q243</f>
        <v>некорректно</v>
      </c>
      <c r="AD243" s="25" t="str">
        <f>'Ввод данных'!R243</f>
        <v>некорректно</v>
      </c>
      <c r="AE243" s="10" t="str">
        <f>'Ввод данных'!O243</f>
        <v xml:space="preserve"> </v>
      </c>
      <c r="AF243" s="25" t="str">
        <f t="shared" si="11"/>
        <v xml:space="preserve"> </v>
      </c>
      <c r="AG243" s="25" t="str">
        <f t="shared" si="12"/>
        <v xml:space="preserve"> </v>
      </c>
      <c r="AH243" s="25" t="str">
        <f t="shared" si="13"/>
        <v xml:space="preserve"> </v>
      </c>
    </row>
    <row r="244" spans="25:34" x14ac:dyDescent="0.25">
      <c r="Y244" s="46">
        <f>'Ввод данных'!L244</f>
        <v>0</v>
      </c>
      <c r="Z244" s="46">
        <f>'Ввод данных'!M244</f>
        <v>0</v>
      </c>
      <c r="AA244" s="24">
        <f>'Ввод данных'!N244</f>
        <v>0</v>
      </c>
      <c r="AB244" s="25" t="str">
        <f>'Ввод данных'!P244</f>
        <v>некорректно</v>
      </c>
      <c r="AC244" s="25" t="str">
        <f>'Ввод данных'!Q244</f>
        <v>некорректно</v>
      </c>
      <c r="AD244" s="25" t="str">
        <f>'Ввод данных'!R244</f>
        <v>некорректно</v>
      </c>
      <c r="AE244" s="10" t="str">
        <f>'Ввод данных'!O244</f>
        <v xml:space="preserve"> </v>
      </c>
      <c r="AF244" s="25" t="str">
        <f t="shared" si="11"/>
        <v xml:space="preserve"> </v>
      </c>
      <c r="AG244" s="25" t="str">
        <f t="shared" si="12"/>
        <v xml:space="preserve"> </v>
      </c>
      <c r="AH244" s="25" t="str">
        <f t="shared" si="13"/>
        <v xml:space="preserve"> </v>
      </c>
    </row>
    <row r="245" spans="25:34" x14ac:dyDescent="0.25">
      <c r="Y245" s="46">
        <f>'Ввод данных'!L245</f>
        <v>0</v>
      </c>
      <c r="Z245" s="46">
        <f>'Ввод данных'!M245</f>
        <v>0</v>
      </c>
      <c r="AA245" s="24">
        <f>'Ввод данных'!N245</f>
        <v>0</v>
      </c>
      <c r="AB245" s="25" t="str">
        <f>'Ввод данных'!P245</f>
        <v>некорректно</v>
      </c>
      <c r="AC245" s="25" t="str">
        <f>'Ввод данных'!Q245</f>
        <v>некорректно</v>
      </c>
      <c r="AD245" s="25" t="str">
        <f>'Ввод данных'!R245</f>
        <v>некорректно</v>
      </c>
      <c r="AE245" s="10" t="str">
        <f>'Ввод данных'!O245</f>
        <v xml:space="preserve"> </v>
      </c>
      <c r="AF245" s="25" t="str">
        <f t="shared" si="11"/>
        <v xml:space="preserve"> </v>
      </c>
      <c r="AG245" s="25" t="str">
        <f t="shared" si="12"/>
        <v xml:space="preserve"> </v>
      </c>
      <c r="AH245" s="25" t="str">
        <f t="shared" si="13"/>
        <v xml:space="preserve"> </v>
      </c>
    </row>
    <row r="246" spans="25:34" x14ac:dyDescent="0.25">
      <c r="Y246" s="46">
        <f>'Ввод данных'!L246</f>
        <v>0</v>
      </c>
      <c r="Z246" s="46">
        <f>'Ввод данных'!M246</f>
        <v>0</v>
      </c>
      <c r="AA246" s="24">
        <f>'Ввод данных'!N246</f>
        <v>0</v>
      </c>
      <c r="AB246" s="25" t="str">
        <f>'Ввод данных'!P246</f>
        <v>некорректно</v>
      </c>
      <c r="AC246" s="25" t="str">
        <f>'Ввод данных'!Q246</f>
        <v>некорректно</v>
      </c>
      <c r="AD246" s="25" t="str">
        <f>'Ввод данных'!R246</f>
        <v>некорректно</v>
      </c>
      <c r="AE246" s="10" t="str">
        <f>'Ввод данных'!O246</f>
        <v xml:space="preserve"> </v>
      </c>
      <c r="AF246" s="25" t="str">
        <f t="shared" si="11"/>
        <v xml:space="preserve"> </v>
      </c>
      <c r="AG246" s="25" t="str">
        <f t="shared" si="12"/>
        <v xml:space="preserve"> </v>
      </c>
      <c r="AH246" s="25" t="str">
        <f t="shared" si="13"/>
        <v xml:space="preserve"> </v>
      </c>
    </row>
    <row r="247" spans="25:34" x14ac:dyDescent="0.25">
      <c r="Y247" s="46">
        <f>'Ввод данных'!L247</f>
        <v>0</v>
      </c>
      <c r="Z247" s="46">
        <f>'Ввод данных'!M247</f>
        <v>0</v>
      </c>
      <c r="AA247" s="24">
        <f>'Ввод данных'!N247</f>
        <v>0</v>
      </c>
      <c r="AB247" s="25" t="str">
        <f>'Ввод данных'!P247</f>
        <v>некорректно</v>
      </c>
      <c r="AC247" s="25" t="str">
        <f>'Ввод данных'!Q247</f>
        <v>некорректно</v>
      </c>
      <c r="AD247" s="25" t="str">
        <f>'Ввод данных'!R247</f>
        <v>некорректно</v>
      </c>
      <c r="AE247" s="10" t="str">
        <f>'Ввод данных'!O247</f>
        <v xml:space="preserve"> </v>
      </c>
      <c r="AF247" s="25" t="str">
        <f t="shared" si="11"/>
        <v xml:space="preserve"> </v>
      </c>
      <c r="AG247" s="25" t="str">
        <f t="shared" si="12"/>
        <v xml:space="preserve"> </v>
      </c>
      <c r="AH247" s="25" t="str">
        <f t="shared" si="13"/>
        <v xml:space="preserve"> </v>
      </c>
    </row>
    <row r="248" spans="25:34" x14ac:dyDescent="0.25">
      <c r="Y248" s="46">
        <f>'Ввод данных'!L248</f>
        <v>0</v>
      </c>
      <c r="Z248" s="46">
        <f>'Ввод данных'!M248</f>
        <v>0</v>
      </c>
      <c r="AA248" s="24">
        <f>'Ввод данных'!N248</f>
        <v>0</v>
      </c>
      <c r="AB248" s="25" t="str">
        <f>'Ввод данных'!P248</f>
        <v>некорректно</v>
      </c>
      <c r="AC248" s="25" t="str">
        <f>'Ввод данных'!Q248</f>
        <v>некорректно</v>
      </c>
      <c r="AD248" s="25" t="str">
        <f>'Ввод данных'!R248</f>
        <v>некорректно</v>
      </c>
      <c r="AE248" s="10" t="str">
        <f>'Ввод данных'!O248</f>
        <v xml:space="preserve"> </v>
      </c>
      <c r="AF248" s="25" t="str">
        <f t="shared" si="11"/>
        <v xml:space="preserve"> </v>
      </c>
      <c r="AG248" s="25" t="str">
        <f t="shared" si="12"/>
        <v xml:space="preserve"> </v>
      </c>
      <c r="AH248" s="25" t="str">
        <f t="shared" si="13"/>
        <v xml:space="preserve"> </v>
      </c>
    </row>
    <row r="249" spans="25:34" x14ac:dyDescent="0.25">
      <c r="Y249" s="46">
        <f>'Ввод данных'!L249</f>
        <v>0</v>
      </c>
      <c r="Z249" s="46">
        <f>'Ввод данных'!M249</f>
        <v>0</v>
      </c>
      <c r="AA249" s="24">
        <f>'Ввод данных'!N249</f>
        <v>0</v>
      </c>
      <c r="AB249" s="25" t="str">
        <f>'Ввод данных'!P249</f>
        <v>некорректно</v>
      </c>
      <c r="AC249" s="25" t="str">
        <f>'Ввод данных'!Q249</f>
        <v>некорректно</v>
      </c>
      <c r="AD249" s="25" t="str">
        <f>'Ввод данных'!R249</f>
        <v>некорректно</v>
      </c>
      <c r="AE249" s="10" t="str">
        <f>'Ввод данных'!O249</f>
        <v xml:space="preserve"> </v>
      </c>
      <c r="AF249" s="25" t="str">
        <f t="shared" si="11"/>
        <v xml:space="preserve"> </v>
      </c>
      <c r="AG249" s="25" t="str">
        <f t="shared" si="12"/>
        <v xml:space="preserve"> </v>
      </c>
      <c r="AH249" s="25" t="str">
        <f t="shared" si="13"/>
        <v xml:space="preserve"> </v>
      </c>
    </row>
    <row r="250" spans="25:34" x14ac:dyDescent="0.25">
      <c r="Y250" s="46">
        <f>'Ввод данных'!L250</f>
        <v>0</v>
      </c>
      <c r="Z250" s="46">
        <f>'Ввод данных'!M250</f>
        <v>0</v>
      </c>
      <c r="AA250" s="24">
        <f>'Ввод данных'!N250</f>
        <v>0</v>
      </c>
      <c r="AB250" s="25" t="str">
        <f>'Ввод данных'!P250</f>
        <v>некорректно</v>
      </c>
      <c r="AC250" s="25" t="str">
        <f>'Ввод данных'!Q250</f>
        <v>некорректно</v>
      </c>
      <c r="AD250" s="25" t="str">
        <f>'Ввод данных'!R250</f>
        <v>некорректно</v>
      </c>
      <c r="AE250" s="10" t="str">
        <f>'Ввод данных'!O250</f>
        <v xml:space="preserve"> </v>
      </c>
      <c r="AF250" s="25" t="str">
        <f t="shared" si="11"/>
        <v xml:space="preserve"> </v>
      </c>
      <c r="AG250" s="25" t="str">
        <f t="shared" si="12"/>
        <v xml:space="preserve"> </v>
      </c>
      <c r="AH250" s="25" t="str">
        <f t="shared" si="13"/>
        <v xml:space="preserve"> </v>
      </c>
    </row>
    <row r="251" spans="25:34" x14ac:dyDescent="0.25">
      <c r="Y251" s="46">
        <f>'Ввод данных'!L251</f>
        <v>0</v>
      </c>
      <c r="Z251" s="46">
        <f>'Ввод данных'!M251</f>
        <v>0</v>
      </c>
      <c r="AA251" s="24">
        <f>'Ввод данных'!N251</f>
        <v>0</v>
      </c>
      <c r="AB251" s="25" t="str">
        <f>'Ввод данных'!P251</f>
        <v>некорректно</v>
      </c>
      <c r="AC251" s="25" t="str">
        <f>'Ввод данных'!Q251</f>
        <v>некорректно</v>
      </c>
      <c r="AD251" s="25" t="str">
        <f>'Ввод данных'!R251</f>
        <v>некорректно</v>
      </c>
      <c r="AE251" s="10" t="str">
        <f>'Ввод данных'!O251</f>
        <v xml:space="preserve"> </v>
      </c>
      <c r="AF251" s="25" t="str">
        <f t="shared" si="11"/>
        <v xml:space="preserve"> </v>
      </c>
      <c r="AG251" s="25" t="str">
        <f t="shared" si="12"/>
        <v xml:space="preserve"> </v>
      </c>
      <c r="AH251" s="25" t="str">
        <f t="shared" si="13"/>
        <v xml:space="preserve"> </v>
      </c>
    </row>
    <row r="252" spans="25:34" x14ac:dyDescent="0.25">
      <c r="Y252" s="46">
        <f>'Ввод данных'!L252</f>
        <v>0</v>
      </c>
      <c r="Z252" s="46">
        <f>'Ввод данных'!M252</f>
        <v>0</v>
      </c>
      <c r="AA252" s="24">
        <f>'Ввод данных'!N252</f>
        <v>0</v>
      </c>
      <c r="AB252" s="25" t="str">
        <f>'Ввод данных'!P252</f>
        <v>некорректно</v>
      </c>
      <c r="AC252" s="25" t="str">
        <f>'Ввод данных'!Q252</f>
        <v>некорректно</v>
      </c>
      <c r="AD252" s="25" t="str">
        <f>'Ввод данных'!R252</f>
        <v>некорректно</v>
      </c>
      <c r="AE252" s="10" t="str">
        <f>'Ввод данных'!O252</f>
        <v xml:space="preserve"> </v>
      </c>
      <c r="AF252" s="25" t="str">
        <f t="shared" si="11"/>
        <v xml:space="preserve"> </v>
      </c>
      <c r="AG252" s="25" t="str">
        <f t="shared" si="12"/>
        <v xml:space="preserve"> </v>
      </c>
      <c r="AH252" s="25" t="str">
        <f t="shared" si="13"/>
        <v xml:space="preserve"> </v>
      </c>
    </row>
    <row r="253" spans="25:34" x14ac:dyDescent="0.25">
      <c r="Y253" s="46">
        <f>'Ввод данных'!L253</f>
        <v>0</v>
      </c>
      <c r="Z253" s="46">
        <f>'Ввод данных'!M253</f>
        <v>0</v>
      </c>
      <c r="AA253" s="24">
        <f>'Ввод данных'!N253</f>
        <v>0</v>
      </c>
      <c r="AB253" s="25" t="str">
        <f>'Ввод данных'!P253</f>
        <v>некорректно</v>
      </c>
      <c r="AC253" s="25" t="str">
        <f>'Ввод данных'!Q253</f>
        <v>некорректно</v>
      </c>
      <c r="AD253" s="25" t="str">
        <f>'Ввод данных'!R253</f>
        <v>некорректно</v>
      </c>
      <c r="AE253" s="10" t="str">
        <f>'Ввод данных'!O253</f>
        <v xml:space="preserve"> </v>
      </c>
      <c r="AF253" s="25" t="str">
        <f t="shared" si="11"/>
        <v xml:space="preserve"> </v>
      </c>
      <c r="AG253" s="25" t="str">
        <f t="shared" si="12"/>
        <v xml:space="preserve"> </v>
      </c>
      <c r="AH253" s="25" t="str">
        <f t="shared" si="13"/>
        <v xml:space="preserve"> </v>
      </c>
    </row>
    <row r="254" spans="25:34" x14ac:dyDescent="0.25">
      <c r="Y254" s="46">
        <f>'Ввод данных'!L254</f>
        <v>0</v>
      </c>
      <c r="Z254" s="46">
        <f>'Ввод данных'!M254</f>
        <v>0</v>
      </c>
      <c r="AA254" s="24">
        <f>'Ввод данных'!N254</f>
        <v>0</v>
      </c>
      <c r="AB254" s="25" t="str">
        <f>'Ввод данных'!P254</f>
        <v>некорректно</v>
      </c>
      <c r="AC254" s="25" t="str">
        <f>'Ввод данных'!Q254</f>
        <v>некорректно</v>
      </c>
      <c r="AD254" s="25" t="str">
        <f>'Ввод данных'!R254</f>
        <v>некорректно</v>
      </c>
      <c r="AE254" s="10" t="str">
        <f>'Ввод данных'!O254</f>
        <v xml:space="preserve"> </v>
      </c>
      <c r="AF254" s="25" t="str">
        <f t="shared" si="11"/>
        <v xml:space="preserve"> </v>
      </c>
      <c r="AG254" s="25" t="str">
        <f t="shared" si="12"/>
        <v xml:space="preserve"> </v>
      </c>
      <c r="AH254" s="25" t="str">
        <f t="shared" si="13"/>
        <v xml:space="preserve"> </v>
      </c>
    </row>
    <row r="255" spans="25:34" x14ac:dyDescent="0.25">
      <c r="Y255" s="46">
        <f>'Ввод данных'!L255</f>
        <v>0</v>
      </c>
      <c r="Z255" s="46">
        <f>'Ввод данных'!M255</f>
        <v>0</v>
      </c>
      <c r="AA255" s="24">
        <f>'Ввод данных'!N255</f>
        <v>0</v>
      </c>
      <c r="AB255" s="25" t="str">
        <f>'Ввод данных'!P255</f>
        <v>некорректно</v>
      </c>
      <c r="AC255" s="25" t="str">
        <f>'Ввод данных'!Q255</f>
        <v>некорректно</v>
      </c>
      <c r="AD255" s="25" t="str">
        <f>'Ввод данных'!R255</f>
        <v>некорректно</v>
      </c>
      <c r="AE255" s="10" t="str">
        <f>'Ввод данных'!O255</f>
        <v xml:space="preserve"> </v>
      </c>
      <c r="AF255" s="25" t="str">
        <f t="shared" si="11"/>
        <v xml:space="preserve"> </v>
      </c>
      <c r="AG255" s="25" t="str">
        <f t="shared" si="12"/>
        <v xml:space="preserve"> </v>
      </c>
      <c r="AH255" s="25" t="str">
        <f t="shared" si="13"/>
        <v xml:space="preserve"> </v>
      </c>
    </row>
    <row r="256" spans="25:34" x14ac:dyDescent="0.25">
      <c r="Y256" s="46">
        <f>'Ввод данных'!L256</f>
        <v>0</v>
      </c>
      <c r="Z256" s="46">
        <f>'Ввод данных'!M256</f>
        <v>0</v>
      </c>
      <c r="AA256" s="24">
        <f>'Ввод данных'!N256</f>
        <v>0</v>
      </c>
      <c r="AB256" s="25" t="str">
        <f>'Ввод данных'!P256</f>
        <v>некорректно</v>
      </c>
      <c r="AC256" s="25" t="str">
        <f>'Ввод данных'!Q256</f>
        <v>некорректно</v>
      </c>
      <c r="AD256" s="25" t="str">
        <f>'Ввод данных'!R256</f>
        <v>некорректно</v>
      </c>
      <c r="AE256" s="10" t="str">
        <f>'Ввод данных'!O256</f>
        <v xml:space="preserve"> </v>
      </c>
      <c r="AF256" s="25" t="str">
        <f t="shared" si="11"/>
        <v xml:space="preserve"> </v>
      </c>
      <c r="AG256" s="25" t="str">
        <f t="shared" si="12"/>
        <v xml:space="preserve"> </v>
      </c>
      <c r="AH256" s="25" t="str">
        <f t="shared" si="13"/>
        <v xml:space="preserve"> </v>
      </c>
    </row>
    <row r="257" spans="25:34" x14ac:dyDescent="0.25">
      <c r="Y257" s="46">
        <f>'Ввод данных'!L257</f>
        <v>0</v>
      </c>
      <c r="Z257" s="46">
        <f>'Ввод данных'!M257</f>
        <v>0</v>
      </c>
      <c r="AA257" s="24">
        <f>'Ввод данных'!N257</f>
        <v>0</v>
      </c>
      <c r="AB257" s="25" t="str">
        <f>'Ввод данных'!P257</f>
        <v>некорректно</v>
      </c>
      <c r="AC257" s="25" t="str">
        <f>'Ввод данных'!Q257</f>
        <v>некорректно</v>
      </c>
      <c r="AD257" s="25" t="str">
        <f>'Ввод данных'!R257</f>
        <v>некорректно</v>
      </c>
      <c r="AE257" s="10" t="str">
        <f>'Ввод данных'!O257</f>
        <v xml:space="preserve"> </v>
      </c>
      <c r="AF257" s="25" t="str">
        <f t="shared" si="11"/>
        <v xml:space="preserve"> </v>
      </c>
      <c r="AG257" s="25" t="str">
        <f t="shared" si="12"/>
        <v xml:space="preserve"> </v>
      </c>
      <c r="AH257" s="25" t="str">
        <f t="shared" si="13"/>
        <v xml:space="preserve"> </v>
      </c>
    </row>
    <row r="258" spans="25:34" x14ac:dyDescent="0.25">
      <c r="Y258" s="46">
        <f>'Ввод данных'!L258</f>
        <v>0</v>
      </c>
      <c r="Z258" s="46">
        <f>'Ввод данных'!M258</f>
        <v>0</v>
      </c>
      <c r="AA258" s="24">
        <f>'Ввод данных'!N258</f>
        <v>0</v>
      </c>
      <c r="AB258" s="25" t="str">
        <f>'Ввод данных'!P258</f>
        <v>некорректно</v>
      </c>
      <c r="AC258" s="25" t="str">
        <f>'Ввод данных'!Q258</f>
        <v>некорректно</v>
      </c>
      <c r="AD258" s="25" t="str">
        <f>'Ввод данных'!R258</f>
        <v>некорректно</v>
      </c>
      <c r="AE258" s="10" t="str">
        <f>'Ввод данных'!O258</f>
        <v xml:space="preserve"> </v>
      </c>
      <c r="AF258" s="25" t="str">
        <f t="shared" si="11"/>
        <v xml:space="preserve"> </v>
      </c>
      <c r="AG258" s="25" t="str">
        <f t="shared" si="12"/>
        <v xml:space="preserve"> </v>
      </c>
      <c r="AH258" s="25" t="str">
        <f t="shared" si="13"/>
        <v xml:space="preserve"> </v>
      </c>
    </row>
    <row r="259" spans="25:34" x14ac:dyDescent="0.25">
      <c r="Y259" s="46">
        <f>'Ввод данных'!L259</f>
        <v>0</v>
      </c>
      <c r="Z259" s="46">
        <f>'Ввод данных'!M259</f>
        <v>0</v>
      </c>
      <c r="AA259" s="24">
        <f>'Ввод данных'!N259</f>
        <v>0</v>
      </c>
      <c r="AB259" s="25" t="str">
        <f>'Ввод данных'!P259</f>
        <v>некорректно</v>
      </c>
      <c r="AC259" s="25" t="str">
        <f>'Ввод данных'!Q259</f>
        <v>некорректно</v>
      </c>
      <c r="AD259" s="25" t="str">
        <f>'Ввод данных'!R259</f>
        <v>некорректно</v>
      </c>
      <c r="AE259" s="10" t="str">
        <f>'Ввод данных'!O259</f>
        <v xml:space="preserve"> </v>
      </c>
      <c r="AF259" s="25" t="str">
        <f t="shared" si="11"/>
        <v xml:space="preserve"> </v>
      </c>
      <c r="AG259" s="25" t="str">
        <f t="shared" si="12"/>
        <v xml:space="preserve"> </v>
      </c>
      <c r="AH259" s="25" t="str">
        <f t="shared" si="13"/>
        <v xml:space="preserve"> </v>
      </c>
    </row>
    <row r="260" spans="25:34" x14ac:dyDescent="0.25">
      <c r="Y260" s="46">
        <f>'Ввод данных'!L260</f>
        <v>0</v>
      </c>
      <c r="Z260" s="46">
        <f>'Ввод данных'!M260</f>
        <v>0</v>
      </c>
      <c r="AA260" s="24">
        <f>'Ввод данных'!N260</f>
        <v>0</v>
      </c>
      <c r="AB260" s="25" t="str">
        <f>'Ввод данных'!P260</f>
        <v>некорректно</v>
      </c>
      <c r="AC260" s="25" t="str">
        <f>'Ввод данных'!Q260</f>
        <v>некорректно</v>
      </c>
      <c r="AD260" s="25" t="str">
        <f>'Ввод данных'!R260</f>
        <v>некорректно</v>
      </c>
      <c r="AE260" s="10" t="str">
        <f>'Ввод данных'!O260</f>
        <v xml:space="preserve"> </v>
      </c>
      <c r="AF260" s="25" t="str">
        <f t="shared" si="11"/>
        <v xml:space="preserve"> </v>
      </c>
      <c r="AG260" s="25" t="str">
        <f t="shared" si="12"/>
        <v xml:space="preserve"> </v>
      </c>
      <c r="AH260" s="25" t="str">
        <f t="shared" si="13"/>
        <v xml:space="preserve"> </v>
      </c>
    </row>
    <row r="261" spans="25:34" x14ac:dyDescent="0.25">
      <c r="Y261" s="46">
        <f>'Ввод данных'!L261</f>
        <v>0</v>
      </c>
      <c r="Z261" s="46">
        <f>'Ввод данных'!M261</f>
        <v>0</v>
      </c>
      <c r="AA261" s="24">
        <f>'Ввод данных'!N261</f>
        <v>0</v>
      </c>
      <c r="AB261" s="25" t="str">
        <f>'Ввод данных'!P261</f>
        <v>некорректно</v>
      </c>
      <c r="AC261" s="25" t="str">
        <f>'Ввод данных'!Q261</f>
        <v>некорректно</v>
      </c>
      <c r="AD261" s="25" t="str">
        <f>'Ввод данных'!R261</f>
        <v>некорректно</v>
      </c>
      <c r="AE261" s="10" t="str">
        <f>'Ввод данных'!O261</f>
        <v xml:space="preserve"> </v>
      </c>
      <c r="AF261" s="25" t="str">
        <f t="shared" ref="AF261:AF300" si="14">IF(OR(AE261="проверить",AND(AB261="некорректно",AC261="некорректно",AD261="некорректно"))," ",AB261)</f>
        <v xml:space="preserve"> </v>
      </c>
      <c r="AG261" s="25" t="str">
        <f t="shared" ref="AG261:AG300" si="15">IF(OR(AE261="проверить",AND(AB261="некорректно",AC261="некорректно",AD261="некорректно"))," ",AC261)</f>
        <v xml:space="preserve"> </v>
      </c>
      <c r="AH261" s="25" t="str">
        <f t="shared" ref="AH261:AH300" si="16">IF(OR(AE261="проверить",AND(AB261="некорректно",AC261="некорректно",AD261="некорректно"))," ",AD261)</f>
        <v xml:space="preserve"> </v>
      </c>
    </row>
    <row r="262" spans="25:34" x14ac:dyDescent="0.25">
      <c r="Y262" s="46">
        <f>'Ввод данных'!L262</f>
        <v>0</v>
      </c>
      <c r="Z262" s="46">
        <f>'Ввод данных'!M262</f>
        <v>0</v>
      </c>
      <c r="AA262" s="24">
        <f>'Ввод данных'!N262</f>
        <v>0</v>
      </c>
      <c r="AB262" s="25" t="str">
        <f>'Ввод данных'!P262</f>
        <v>некорректно</v>
      </c>
      <c r="AC262" s="25" t="str">
        <f>'Ввод данных'!Q262</f>
        <v>некорректно</v>
      </c>
      <c r="AD262" s="25" t="str">
        <f>'Ввод данных'!R262</f>
        <v>некорректно</v>
      </c>
      <c r="AE262" s="10" t="str">
        <f>'Ввод данных'!O262</f>
        <v xml:space="preserve"> </v>
      </c>
      <c r="AF262" s="25" t="str">
        <f t="shared" si="14"/>
        <v xml:space="preserve"> </v>
      </c>
      <c r="AG262" s="25" t="str">
        <f t="shared" si="15"/>
        <v xml:space="preserve"> </v>
      </c>
      <c r="AH262" s="25" t="str">
        <f t="shared" si="16"/>
        <v xml:space="preserve"> </v>
      </c>
    </row>
    <row r="263" spans="25:34" x14ac:dyDescent="0.25">
      <c r="Y263" s="46">
        <f>'Ввод данных'!L263</f>
        <v>0</v>
      </c>
      <c r="Z263" s="46">
        <f>'Ввод данных'!M263</f>
        <v>0</v>
      </c>
      <c r="AA263" s="24">
        <f>'Ввод данных'!N263</f>
        <v>0</v>
      </c>
      <c r="AB263" s="25" t="str">
        <f>'Ввод данных'!P263</f>
        <v>некорректно</v>
      </c>
      <c r="AC263" s="25" t="str">
        <f>'Ввод данных'!Q263</f>
        <v>некорректно</v>
      </c>
      <c r="AD263" s="25" t="str">
        <f>'Ввод данных'!R263</f>
        <v>некорректно</v>
      </c>
      <c r="AE263" s="10" t="str">
        <f>'Ввод данных'!O263</f>
        <v xml:space="preserve"> </v>
      </c>
      <c r="AF263" s="25" t="str">
        <f t="shared" si="14"/>
        <v xml:space="preserve"> </v>
      </c>
      <c r="AG263" s="25" t="str">
        <f t="shared" si="15"/>
        <v xml:space="preserve"> </v>
      </c>
      <c r="AH263" s="25" t="str">
        <f t="shared" si="16"/>
        <v xml:space="preserve"> </v>
      </c>
    </row>
    <row r="264" spans="25:34" x14ac:dyDescent="0.25">
      <c r="Y264" s="46">
        <f>'Ввод данных'!L264</f>
        <v>0</v>
      </c>
      <c r="Z264" s="46">
        <f>'Ввод данных'!M264</f>
        <v>0</v>
      </c>
      <c r="AA264" s="24">
        <f>'Ввод данных'!N264</f>
        <v>0</v>
      </c>
      <c r="AB264" s="25" t="str">
        <f>'Ввод данных'!P264</f>
        <v>некорректно</v>
      </c>
      <c r="AC264" s="25" t="str">
        <f>'Ввод данных'!Q264</f>
        <v>некорректно</v>
      </c>
      <c r="AD264" s="25" t="str">
        <f>'Ввод данных'!R264</f>
        <v>некорректно</v>
      </c>
      <c r="AE264" s="10" t="str">
        <f>'Ввод данных'!O264</f>
        <v xml:space="preserve"> </v>
      </c>
      <c r="AF264" s="25" t="str">
        <f t="shared" si="14"/>
        <v xml:space="preserve"> </v>
      </c>
      <c r="AG264" s="25" t="str">
        <f t="shared" si="15"/>
        <v xml:space="preserve"> </v>
      </c>
      <c r="AH264" s="25" t="str">
        <f t="shared" si="16"/>
        <v xml:space="preserve"> </v>
      </c>
    </row>
    <row r="265" spans="25:34" x14ac:dyDescent="0.25">
      <c r="Y265" s="46">
        <f>'Ввод данных'!L265</f>
        <v>0</v>
      </c>
      <c r="Z265" s="46">
        <f>'Ввод данных'!M265</f>
        <v>0</v>
      </c>
      <c r="AA265" s="24">
        <f>'Ввод данных'!N265</f>
        <v>0</v>
      </c>
      <c r="AB265" s="25" t="str">
        <f>'Ввод данных'!P265</f>
        <v>некорректно</v>
      </c>
      <c r="AC265" s="25" t="str">
        <f>'Ввод данных'!Q265</f>
        <v>некорректно</v>
      </c>
      <c r="AD265" s="25" t="str">
        <f>'Ввод данных'!R265</f>
        <v>некорректно</v>
      </c>
      <c r="AE265" s="10" t="str">
        <f>'Ввод данных'!O265</f>
        <v xml:space="preserve"> </v>
      </c>
      <c r="AF265" s="25" t="str">
        <f t="shared" si="14"/>
        <v xml:space="preserve"> </v>
      </c>
      <c r="AG265" s="25" t="str">
        <f t="shared" si="15"/>
        <v xml:space="preserve"> </v>
      </c>
      <c r="AH265" s="25" t="str">
        <f t="shared" si="16"/>
        <v xml:space="preserve"> </v>
      </c>
    </row>
    <row r="266" spans="25:34" x14ac:dyDescent="0.25">
      <c r="Y266" s="46">
        <f>'Ввод данных'!L266</f>
        <v>0</v>
      </c>
      <c r="Z266" s="46">
        <f>'Ввод данных'!M266</f>
        <v>0</v>
      </c>
      <c r="AA266" s="24">
        <f>'Ввод данных'!N266</f>
        <v>0</v>
      </c>
      <c r="AB266" s="25" t="str">
        <f>'Ввод данных'!P266</f>
        <v>некорректно</v>
      </c>
      <c r="AC266" s="25" t="str">
        <f>'Ввод данных'!Q266</f>
        <v>некорректно</v>
      </c>
      <c r="AD266" s="25" t="str">
        <f>'Ввод данных'!R266</f>
        <v>некорректно</v>
      </c>
      <c r="AE266" s="10" t="str">
        <f>'Ввод данных'!O266</f>
        <v xml:space="preserve"> </v>
      </c>
      <c r="AF266" s="25" t="str">
        <f t="shared" si="14"/>
        <v xml:space="preserve"> </v>
      </c>
      <c r="AG266" s="25" t="str">
        <f t="shared" si="15"/>
        <v xml:space="preserve"> </v>
      </c>
      <c r="AH266" s="25" t="str">
        <f t="shared" si="16"/>
        <v xml:space="preserve"> </v>
      </c>
    </row>
    <row r="267" spans="25:34" x14ac:dyDescent="0.25">
      <c r="Y267" s="46">
        <f>'Ввод данных'!L267</f>
        <v>0</v>
      </c>
      <c r="Z267" s="46">
        <f>'Ввод данных'!M267</f>
        <v>0</v>
      </c>
      <c r="AA267" s="24">
        <f>'Ввод данных'!N267</f>
        <v>0</v>
      </c>
      <c r="AB267" s="25" t="str">
        <f>'Ввод данных'!P267</f>
        <v>некорректно</v>
      </c>
      <c r="AC267" s="25" t="str">
        <f>'Ввод данных'!Q267</f>
        <v>некорректно</v>
      </c>
      <c r="AD267" s="25" t="str">
        <f>'Ввод данных'!R267</f>
        <v>некорректно</v>
      </c>
      <c r="AE267" s="10" t="str">
        <f>'Ввод данных'!O267</f>
        <v xml:space="preserve"> </v>
      </c>
      <c r="AF267" s="25" t="str">
        <f t="shared" si="14"/>
        <v xml:space="preserve"> </v>
      </c>
      <c r="AG267" s="25" t="str">
        <f t="shared" si="15"/>
        <v xml:space="preserve"> </v>
      </c>
      <c r="AH267" s="25" t="str">
        <f t="shared" si="16"/>
        <v xml:space="preserve"> </v>
      </c>
    </row>
    <row r="268" spans="25:34" x14ac:dyDescent="0.25">
      <c r="Y268" s="46">
        <f>'Ввод данных'!L268</f>
        <v>0</v>
      </c>
      <c r="Z268" s="46">
        <f>'Ввод данных'!M268</f>
        <v>0</v>
      </c>
      <c r="AA268" s="24">
        <f>'Ввод данных'!N268</f>
        <v>0</v>
      </c>
      <c r="AB268" s="25" t="str">
        <f>'Ввод данных'!P268</f>
        <v>некорректно</v>
      </c>
      <c r="AC268" s="25" t="str">
        <f>'Ввод данных'!Q268</f>
        <v>некорректно</v>
      </c>
      <c r="AD268" s="25" t="str">
        <f>'Ввод данных'!R268</f>
        <v>некорректно</v>
      </c>
      <c r="AE268" s="10" t="str">
        <f>'Ввод данных'!O268</f>
        <v xml:space="preserve"> </v>
      </c>
      <c r="AF268" s="25" t="str">
        <f t="shared" si="14"/>
        <v xml:space="preserve"> </v>
      </c>
      <c r="AG268" s="25" t="str">
        <f t="shared" si="15"/>
        <v xml:space="preserve"> </v>
      </c>
      <c r="AH268" s="25" t="str">
        <f t="shared" si="16"/>
        <v xml:space="preserve"> </v>
      </c>
    </row>
    <row r="269" spans="25:34" x14ac:dyDescent="0.25">
      <c r="Y269" s="46">
        <f>'Ввод данных'!L269</f>
        <v>0</v>
      </c>
      <c r="Z269" s="46">
        <f>'Ввод данных'!M269</f>
        <v>0</v>
      </c>
      <c r="AA269" s="24">
        <f>'Ввод данных'!N269</f>
        <v>0</v>
      </c>
      <c r="AB269" s="25" t="str">
        <f>'Ввод данных'!P269</f>
        <v>некорректно</v>
      </c>
      <c r="AC269" s="25" t="str">
        <f>'Ввод данных'!Q269</f>
        <v>некорректно</v>
      </c>
      <c r="AD269" s="25" t="str">
        <f>'Ввод данных'!R269</f>
        <v>некорректно</v>
      </c>
      <c r="AE269" s="10" t="str">
        <f>'Ввод данных'!O269</f>
        <v xml:space="preserve"> </v>
      </c>
      <c r="AF269" s="25" t="str">
        <f t="shared" si="14"/>
        <v xml:space="preserve"> </v>
      </c>
      <c r="AG269" s="25" t="str">
        <f t="shared" si="15"/>
        <v xml:space="preserve"> </v>
      </c>
      <c r="AH269" s="25" t="str">
        <f t="shared" si="16"/>
        <v xml:space="preserve"> </v>
      </c>
    </row>
    <row r="270" spans="25:34" x14ac:dyDescent="0.25">
      <c r="Y270" s="46">
        <f>'Ввод данных'!L270</f>
        <v>0</v>
      </c>
      <c r="Z270" s="46">
        <f>'Ввод данных'!M270</f>
        <v>0</v>
      </c>
      <c r="AA270" s="24">
        <f>'Ввод данных'!N270</f>
        <v>0</v>
      </c>
      <c r="AB270" s="25" t="str">
        <f>'Ввод данных'!P270</f>
        <v>некорректно</v>
      </c>
      <c r="AC270" s="25" t="str">
        <f>'Ввод данных'!Q270</f>
        <v>некорректно</v>
      </c>
      <c r="AD270" s="25" t="str">
        <f>'Ввод данных'!R270</f>
        <v>некорректно</v>
      </c>
      <c r="AE270" s="10" t="str">
        <f>'Ввод данных'!O270</f>
        <v xml:space="preserve"> </v>
      </c>
      <c r="AF270" s="25" t="str">
        <f t="shared" si="14"/>
        <v xml:space="preserve"> </v>
      </c>
      <c r="AG270" s="25" t="str">
        <f t="shared" si="15"/>
        <v xml:space="preserve"> </v>
      </c>
      <c r="AH270" s="25" t="str">
        <f t="shared" si="16"/>
        <v xml:space="preserve"> </v>
      </c>
    </row>
    <row r="271" spans="25:34" x14ac:dyDescent="0.25">
      <c r="Y271" s="46">
        <f>'Ввод данных'!L271</f>
        <v>0</v>
      </c>
      <c r="Z271" s="46">
        <f>'Ввод данных'!M271</f>
        <v>0</v>
      </c>
      <c r="AA271" s="24">
        <f>'Ввод данных'!N271</f>
        <v>0</v>
      </c>
      <c r="AB271" s="25" t="str">
        <f>'Ввод данных'!P271</f>
        <v>некорректно</v>
      </c>
      <c r="AC271" s="25" t="str">
        <f>'Ввод данных'!Q271</f>
        <v>некорректно</v>
      </c>
      <c r="AD271" s="25" t="str">
        <f>'Ввод данных'!R271</f>
        <v>некорректно</v>
      </c>
      <c r="AE271" s="10" t="str">
        <f>'Ввод данных'!O271</f>
        <v xml:space="preserve"> </v>
      </c>
      <c r="AF271" s="25" t="str">
        <f t="shared" si="14"/>
        <v xml:space="preserve"> </v>
      </c>
      <c r="AG271" s="25" t="str">
        <f t="shared" si="15"/>
        <v xml:space="preserve"> </v>
      </c>
      <c r="AH271" s="25" t="str">
        <f t="shared" si="16"/>
        <v xml:space="preserve"> </v>
      </c>
    </row>
    <row r="272" spans="25:34" x14ac:dyDescent="0.25">
      <c r="Y272" s="46">
        <f>'Ввод данных'!L272</f>
        <v>0</v>
      </c>
      <c r="Z272" s="46">
        <f>'Ввод данных'!M272</f>
        <v>0</v>
      </c>
      <c r="AA272" s="24">
        <f>'Ввод данных'!N272</f>
        <v>0</v>
      </c>
      <c r="AB272" s="25" t="str">
        <f>'Ввод данных'!P272</f>
        <v>некорректно</v>
      </c>
      <c r="AC272" s="25" t="str">
        <f>'Ввод данных'!Q272</f>
        <v>некорректно</v>
      </c>
      <c r="AD272" s="25" t="str">
        <f>'Ввод данных'!R272</f>
        <v>некорректно</v>
      </c>
      <c r="AE272" s="10" t="str">
        <f>'Ввод данных'!O272</f>
        <v xml:space="preserve"> </v>
      </c>
      <c r="AF272" s="25" t="str">
        <f t="shared" si="14"/>
        <v xml:space="preserve"> </v>
      </c>
      <c r="AG272" s="25" t="str">
        <f t="shared" si="15"/>
        <v xml:space="preserve"> </v>
      </c>
      <c r="AH272" s="25" t="str">
        <f t="shared" si="16"/>
        <v xml:space="preserve"> </v>
      </c>
    </row>
    <row r="273" spans="25:34" x14ac:dyDescent="0.25">
      <c r="Y273" s="46">
        <f>'Ввод данных'!L273</f>
        <v>0</v>
      </c>
      <c r="Z273" s="46">
        <f>'Ввод данных'!M273</f>
        <v>0</v>
      </c>
      <c r="AA273" s="24">
        <f>'Ввод данных'!N273</f>
        <v>0</v>
      </c>
      <c r="AB273" s="25" t="str">
        <f>'Ввод данных'!P273</f>
        <v>некорректно</v>
      </c>
      <c r="AC273" s="25" t="str">
        <f>'Ввод данных'!Q273</f>
        <v>некорректно</v>
      </c>
      <c r="AD273" s="25" t="str">
        <f>'Ввод данных'!R273</f>
        <v>некорректно</v>
      </c>
      <c r="AE273" s="10" t="str">
        <f>'Ввод данных'!O273</f>
        <v xml:space="preserve"> </v>
      </c>
      <c r="AF273" s="25" t="str">
        <f t="shared" si="14"/>
        <v xml:space="preserve"> </v>
      </c>
      <c r="AG273" s="25" t="str">
        <f t="shared" si="15"/>
        <v xml:space="preserve"> </v>
      </c>
      <c r="AH273" s="25" t="str">
        <f t="shared" si="16"/>
        <v xml:space="preserve"> </v>
      </c>
    </row>
    <row r="274" spans="25:34" x14ac:dyDescent="0.25">
      <c r="Y274" s="46">
        <f>'Ввод данных'!L274</f>
        <v>0</v>
      </c>
      <c r="Z274" s="46">
        <f>'Ввод данных'!M274</f>
        <v>0</v>
      </c>
      <c r="AA274" s="24">
        <f>'Ввод данных'!N274</f>
        <v>0</v>
      </c>
      <c r="AB274" s="25" t="str">
        <f>'Ввод данных'!P274</f>
        <v>некорректно</v>
      </c>
      <c r="AC274" s="25" t="str">
        <f>'Ввод данных'!Q274</f>
        <v>некорректно</v>
      </c>
      <c r="AD274" s="25" t="str">
        <f>'Ввод данных'!R274</f>
        <v>некорректно</v>
      </c>
      <c r="AE274" s="10" t="str">
        <f>'Ввод данных'!O274</f>
        <v xml:space="preserve"> </v>
      </c>
      <c r="AF274" s="25" t="str">
        <f t="shared" si="14"/>
        <v xml:space="preserve"> </v>
      </c>
      <c r="AG274" s="25" t="str">
        <f t="shared" si="15"/>
        <v xml:space="preserve"> </v>
      </c>
      <c r="AH274" s="25" t="str">
        <f t="shared" si="16"/>
        <v xml:space="preserve"> </v>
      </c>
    </row>
    <row r="275" spans="25:34" x14ac:dyDescent="0.25">
      <c r="Y275" s="46">
        <f>'Ввод данных'!L275</f>
        <v>0</v>
      </c>
      <c r="Z275" s="46">
        <f>'Ввод данных'!M275</f>
        <v>0</v>
      </c>
      <c r="AA275" s="24">
        <f>'Ввод данных'!N275</f>
        <v>0</v>
      </c>
      <c r="AB275" s="25" t="str">
        <f>'Ввод данных'!P275</f>
        <v>некорректно</v>
      </c>
      <c r="AC275" s="25" t="str">
        <f>'Ввод данных'!Q275</f>
        <v>некорректно</v>
      </c>
      <c r="AD275" s="25" t="str">
        <f>'Ввод данных'!R275</f>
        <v>некорректно</v>
      </c>
      <c r="AE275" s="10" t="str">
        <f>'Ввод данных'!O275</f>
        <v xml:space="preserve"> </v>
      </c>
      <c r="AF275" s="25" t="str">
        <f t="shared" si="14"/>
        <v xml:space="preserve"> </v>
      </c>
      <c r="AG275" s="25" t="str">
        <f t="shared" si="15"/>
        <v xml:space="preserve"> </v>
      </c>
      <c r="AH275" s="25" t="str">
        <f t="shared" si="16"/>
        <v xml:space="preserve"> </v>
      </c>
    </row>
    <row r="276" spans="25:34" x14ac:dyDescent="0.25">
      <c r="Y276" s="46">
        <f>'Ввод данных'!L276</f>
        <v>0</v>
      </c>
      <c r="Z276" s="46">
        <f>'Ввод данных'!M276</f>
        <v>0</v>
      </c>
      <c r="AA276" s="24">
        <f>'Ввод данных'!N276</f>
        <v>0</v>
      </c>
      <c r="AB276" s="25" t="str">
        <f>'Ввод данных'!P276</f>
        <v>некорректно</v>
      </c>
      <c r="AC276" s="25" t="str">
        <f>'Ввод данных'!Q276</f>
        <v>некорректно</v>
      </c>
      <c r="AD276" s="25" t="str">
        <f>'Ввод данных'!R276</f>
        <v>некорректно</v>
      </c>
      <c r="AE276" s="10" t="str">
        <f>'Ввод данных'!O276</f>
        <v xml:space="preserve"> </v>
      </c>
      <c r="AF276" s="25" t="str">
        <f t="shared" si="14"/>
        <v xml:space="preserve"> </v>
      </c>
      <c r="AG276" s="25" t="str">
        <f t="shared" si="15"/>
        <v xml:space="preserve"> </v>
      </c>
      <c r="AH276" s="25" t="str">
        <f t="shared" si="16"/>
        <v xml:space="preserve"> </v>
      </c>
    </row>
    <row r="277" spans="25:34" x14ac:dyDescent="0.25">
      <c r="Y277" s="46">
        <f>'Ввод данных'!L277</f>
        <v>0</v>
      </c>
      <c r="Z277" s="46">
        <f>'Ввод данных'!M277</f>
        <v>0</v>
      </c>
      <c r="AA277" s="24">
        <f>'Ввод данных'!N277</f>
        <v>0</v>
      </c>
      <c r="AB277" s="25" t="str">
        <f>'Ввод данных'!P277</f>
        <v>некорректно</v>
      </c>
      <c r="AC277" s="25" t="str">
        <f>'Ввод данных'!Q277</f>
        <v>некорректно</v>
      </c>
      <c r="AD277" s="25" t="str">
        <f>'Ввод данных'!R277</f>
        <v>некорректно</v>
      </c>
      <c r="AE277" s="10" t="str">
        <f>'Ввод данных'!O277</f>
        <v xml:space="preserve"> </v>
      </c>
      <c r="AF277" s="25" t="str">
        <f t="shared" si="14"/>
        <v xml:space="preserve"> </v>
      </c>
      <c r="AG277" s="25" t="str">
        <f t="shared" si="15"/>
        <v xml:space="preserve"> </v>
      </c>
      <c r="AH277" s="25" t="str">
        <f t="shared" si="16"/>
        <v xml:space="preserve"> </v>
      </c>
    </row>
    <row r="278" spans="25:34" x14ac:dyDescent="0.25">
      <c r="Y278" s="46">
        <f>'Ввод данных'!L278</f>
        <v>0</v>
      </c>
      <c r="Z278" s="46">
        <f>'Ввод данных'!M278</f>
        <v>0</v>
      </c>
      <c r="AA278" s="24">
        <f>'Ввод данных'!N278</f>
        <v>0</v>
      </c>
      <c r="AB278" s="25" t="str">
        <f>'Ввод данных'!P278</f>
        <v>некорректно</v>
      </c>
      <c r="AC278" s="25" t="str">
        <f>'Ввод данных'!Q278</f>
        <v>некорректно</v>
      </c>
      <c r="AD278" s="25" t="str">
        <f>'Ввод данных'!R278</f>
        <v>некорректно</v>
      </c>
      <c r="AE278" s="10" t="str">
        <f>'Ввод данных'!O278</f>
        <v xml:space="preserve"> </v>
      </c>
      <c r="AF278" s="25" t="str">
        <f t="shared" si="14"/>
        <v xml:space="preserve"> </v>
      </c>
      <c r="AG278" s="25" t="str">
        <f t="shared" si="15"/>
        <v xml:space="preserve"> </v>
      </c>
      <c r="AH278" s="25" t="str">
        <f t="shared" si="16"/>
        <v xml:space="preserve"> </v>
      </c>
    </row>
    <row r="279" spans="25:34" x14ac:dyDescent="0.25">
      <c r="Y279" s="46">
        <f>'Ввод данных'!L279</f>
        <v>0</v>
      </c>
      <c r="Z279" s="46">
        <f>'Ввод данных'!M279</f>
        <v>0</v>
      </c>
      <c r="AA279" s="24">
        <f>'Ввод данных'!N279</f>
        <v>0</v>
      </c>
      <c r="AB279" s="25" t="str">
        <f>'Ввод данных'!P279</f>
        <v>некорректно</v>
      </c>
      <c r="AC279" s="25" t="str">
        <f>'Ввод данных'!Q279</f>
        <v>некорректно</v>
      </c>
      <c r="AD279" s="25" t="str">
        <f>'Ввод данных'!R279</f>
        <v>некорректно</v>
      </c>
      <c r="AE279" s="10" t="str">
        <f>'Ввод данных'!O279</f>
        <v xml:space="preserve"> </v>
      </c>
      <c r="AF279" s="25" t="str">
        <f t="shared" si="14"/>
        <v xml:space="preserve"> </v>
      </c>
      <c r="AG279" s="25" t="str">
        <f t="shared" si="15"/>
        <v xml:space="preserve"> </v>
      </c>
      <c r="AH279" s="25" t="str">
        <f t="shared" si="16"/>
        <v xml:space="preserve"> </v>
      </c>
    </row>
    <row r="280" spans="25:34" x14ac:dyDescent="0.25">
      <c r="Y280" s="46">
        <f>'Ввод данных'!L280</f>
        <v>0</v>
      </c>
      <c r="Z280" s="46">
        <f>'Ввод данных'!M280</f>
        <v>0</v>
      </c>
      <c r="AA280" s="24">
        <f>'Ввод данных'!N280</f>
        <v>0</v>
      </c>
      <c r="AB280" s="25" t="str">
        <f>'Ввод данных'!P280</f>
        <v>некорректно</v>
      </c>
      <c r="AC280" s="25" t="str">
        <f>'Ввод данных'!Q280</f>
        <v>некорректно</v>
      </c>
      <c r="AD280" s="25" t="str">
        <f>'Ввод данных'!R280</f>
        <v>некорректно</v>
      </c>
      <c r="AE280" s="10" t="str">
        <f>'Ввод данных'!O280</f>
        <v xml:space="preserve"> </v>
      </c>
      <c r="AF280" s="25" t="str">
        <f t="shared" si="14"/>
        <v xml:space="preserve"> </v>
      </c>
      <c r="AG280" s="25" t="str">
        <f t="shared" si="15"/>
        <v xml:space="preserve"> </v>
      </c>
      <c r="AH280" s="25" t="str">
        <f t="shared" si="16"/>
        <v xml:space="preserve"> </v>
      </c>
    </row>
    <row r="281" spans="25:34" x14ac:dyDescent="0.25">
      <c r="Y281" s="46">
        <f>'Ввод данных'!L281</f>
        <v>0</v>
      </c>
      <c r="Z281" s="46">
        <f>'Ввод данных'!M281</f>
        <v>0</v>
      </c>
      <c r="AA281" s="24">
        <f>'Ввод данных'!N281</f>
        <v>0</v>
      </c>
      <c r="AB281" s="25" t="str">
        <f>'Ввод данных'!P281</f>
        <v>некорректно</v>
      </c>
      <c r="AC281" s="25" t="str">
        <f>'Ввод данных'!Q281</f>
        <v>некорректно</v>
      </c>
      <c r="AD281" s="25" t="str">
        <f>'Ввод данных'!R281</f>
        <v>некорректно</v>
      </c>
      <c r="AE281" s="10" t="str">
        <f>'Ввод данных'!O281</f>
        <v xml:space="preserve"> </v>
      </c>
      <c r="AF281" s="25" t="str">
        <f t="shared" si="14"/>
        <v xml:space="preserve"> </v>
      </c>
      <c r="AG281" s="25" t="str">
        <f t="shared" si="15"/>
        <v xml:space="preserve"> </v>
      </c>
      <c r="AH281" s="25" t="str">
        <f t="shared" si="16"/>
        <v xml:space="preserve"> </v>
      </c>
    </row>
    <row r="282" spans="25:34" x14ac:dyDescent="0.25">
      <c r="Y282" s="46">
        <f>'Ввод данных'!L282</f>
        <v>0</v>
      </c>
      <c r="Z282" s="46">
        <f>'Ввод данных'!M282</f>
        <v>0</v>
      </c>
      <c r="AA282" s="24">
        <f>'Ввод данных'!N282</f>
        <v>0</v>
      </c>
      <c r="AB282" s="25" t="str">
        <f>'Ввод данных'!P282</f>
        <v>некорректно</v>
      </c>
      <c r="AC282" s="25" t="str">
        <f>'Ввод данных'!Q282</f>
        <v>некорректно</v>
      </c>
      <c r="AD282" s="25" t="str">
        <f>'Ввод данных'!R282</f>
        <v>некорректно</v>
      </c>
      <c r="AE282" s="10" t="str">
        <f>'Ввод данных'!O282</f>
        <v xml:space="preserve"> </v>
      </c>
      <c r="AF282" s="25" t="str">
        <f t="shared" si="14"/>
        <v xml:space="preserve"> </v>
      </c>
      <c r="AG282" s="25" t="str">
        <f t="shared" si="15"/>
        <v xml:space="preserve"> </v>
      </c>
      <c r="AH282" s="25" t="str">
        <f t="shared" si="16"/>
        <v xml:space="preserve"> </v>
      </c>
    </row>
    <row r="283" spans="25:34" x14ac:dyDescent="0.25">
      <c r="Y283" s="46">
        <f>'Ввод данных'!L283</f>
        <v>0</v>
      </c>
      <c r="Z283" s="46">
        <f>'Ввод данных'!M283</f>
        <v>0</v>
      </c>
      <c r="AA283" s="24">
        <f>'Ввод данных'!N283</f>
        <v>0</v>
      </c>
      <c r="AB283" s="25" t="str">
        <f>'Ввод данных'!P283</f>
        <v>некорректно</v>
      </c>
      <c r="AC283" s="25" t="str">
        <f>'Ввод данных'!Q283</f>
        <v>некорректно</v>
      </c>
      <c r="AD283" s="25" t="str">
        <f>'Ввод данных'!R283</f>
        <v>некорректно</v>
      </c>
      <c r="AE283" s="10" t="str">
        <f>'Ввод данных'!O283</f>
        <v xml:space="preserve"> </v>
      </c>
      <c r="AF283" s="25" t="str">
        <f t="shared" si="14"/>
        <v xml:space="preserve"> </v>
      </c>
      <c r="AG283" s="25" t="str">
        <f t="shared" si="15"/>
        <v xml:space="preserve"> </v>
      </c>
      <c r="AH283" s="25" t="str">
        <f t="shared" si="16"/>
        <v xml:space="preserve"> </v>
      </c>
    </row>
    <row r="284" spans="25:34" x14ac:dyDescent="0.25">
      <c r="Y284" s="46">
        <f>'Ввод данных'!L284</f>
        <v>0</v>
      </c>
      <c r="Z284" s="46">
        <f>'Ввод данных'!M284</f>
        <v>0</v>
      </c>
      <c r="AA284" s="24">
        <f>'Ввод данных'!N284</f>
        <v>0</v>
      </c>
      <c r="AB284" s="25" t="str">
        <f>'Ввод данных'!P284</f>
        <v>некорректно</v>
      </c>
      <c r="AC284" s="25" t="str">
        <f>'Ввод данных'!Q284</f>
        <v>некорректно</v>
      </c>
      <c r="AD284" s="25" t="str">
        <f>'Ввод данных'!R284</f>
        <v>некорректно</v>
      </c>
      <c r="AE284" s="10" t="str">
        <f>'Ввод данных'!O284</f>
        <v xml:space="preserve"> </v>
      </c>
      <c r="AF284" s="25" t="str">
        <f t="shared" si="14"/>
        <v xml:space="preserve"> </v>
      </c>
      <c r="AG284" s="25" t="str">
        <f t="shared" si="15"/>
        <v xml:space="preserve"> </v>
      </c>
      <c r="AH284" s="25" t="str">
        <f t="shared" si="16"/>
        <v xml:space="preserve"> </v>
      </c>
    </row>
    <row r="285" spans="25:34" x14ac:dyDescent="0.25">
      <c r="Y285" s="46">
        <f>'Ввод данных'!L285</f>
        <v>0</v>
      </c>
      <c r="Z285" s="46">
        <f>'Ввод данных'!M285</f>
        <v>0</v>
      </c>
      <c r="AA285" s="24">
        <f>'Ввод данных'!N285</f>
        <v>0</v>
      </c>
      <c r="AB285" s="25" t="str">
        <f>'Ввод данных'!P285</f>
        <v>некорректно</v>
      </c>
      <c r="AC285" s="25" t="str">
        <f>'Ввод данных'!Q285</f>
        <v>некорректно</v>
      </c>
      <c r="AD285" s="25" t="str">
        <f>'Ввод данных'!R285</f>
        <v>некорректно</v>
      </c>
      <c r="AE285" s="10" t="str">
        <f>'Ввод данных'!O285</f>
        <v xml:space="preserve"> </v>
      </c>
      <c r="AF285" s="25" t="str">
        <f t="shared" si="14"/>
        <v xml:space="preserve"> </v>
      </c>
      <c r="AG285" s="25" t="str">
        <f t="shared" si="15"/>
        <v xml:space="preserve"> </v>
      </c>
      <c r="AH285" s="25" t="str">
        <f t="shared" si="16"/>
        <v xml:space="preserve"> </v>
      </c>
    </row>
    <row r="286" spans="25:34" x14ac:dyDescent="0.25">
      <c r="Y286" s="46">
        <f>'Ввод данных'!L286</f>
        <v>0</v>
      </c>
      <c r="Z286" s="46">
        <f>'Ввод данных'!M286</f>
        <v>0</v>
      </c>
      <c r="AA286" s="24">
        <f>'Ввод данных'!N286</f>
        <v>0</v>
      </c>
      <c r="AB286" s="25" t="str">
        <f>'Ввод данных'!P286</f>
        <v>некорректно</v>
      </c>
      <c r="AC286" s="25" t="str">
        <f>'Ввод данных'!Q286</f>
        <v>некорректно</v>
      </c>
      <c r="AD286" s="25" t="str">
        <f>'Ввод данных'!R286</f>
        <v>некорректно</v>
      </c>
      <c r="AE286" s="10" t="str">
        <f>'Ввод данных'!O286</f>
        <v xml:space="preserve"> </v>
      </c>
      <c r="AF286" s="25" t="str">
        <f t="shared" si="14"/>
        <v xml:space="preserve"> </v>
      </c>
      <c r="AG286" s="25" t="str">
        <f t="shared" si="15"/>
        <v xml:space="preserve"> </v>
      </c>
      <c r="AH286" s="25" t="str">
        <f t="shared" si="16"/>
        <v xml:space="preserve"> </v>
      </c>
    </row>
    <row r="287" spans="25:34" x14ac:dyDescent="0.25">
      <c r="Y287" s="46">
        <f>'Ввод данных'!L287</f>
        <v>0</v>
      </c>
      <c r="Z287" s="46">
        <f>'Ввод данных'!M287</f>
        <v>0</v>
      </c>
      <c r="AA287" s="24">
        <f>'Ввод данных'!N287</f>
        <v>0</v>
      </c>
      <c r="AB287" s="25" t="str">
        <f>'Ввод данных'!P287</f>
        <v>некорректно</v>
      </c>
      <c r="AC287" s="25" t="str">
        <f>'Ввод данных'!Q287</f>
        <v>некорректно</v>
      </c>
      <c r="AD287" s="25" t="str">
        <f>'Ввод данных'!R287</f>
        <v>некорректно</v>
      </c>
      <c r="AE287" s="10" t="str">
        <f>'Ввод данных'!O287</f>
        <v xml:space="preserve"> </v>
      </c>
      <c r="AF287" s="25" t="str">
        <f t="shared" si="14"/>
        <v xml:space="preserve"> </v>
      </c>
      <c r="AG287" s="25" t="str">
        <f t="shared" si="15"/>
        <v xml:space="preserve"> </v>
      </c>
      <c r="AH287" s="25" t="str">
        <f t="shared" si="16"/>
        <v xml:space="preserve"> </v>
      </c>
    </row>
    <row r="288" spans="25:34" x14ac:dyDescent="0.25">
      <c r="Y288" s="46">
        <f>'Ввод данных'!L288</f>
        <v>0</v>
      </c>
      <c r="Z288" s="46">
        <f>'Ввод данных'!M288</f>
        <v>0</v>
      </c>
      <c r="AA288" s="24">
        <f>'Ввод данных'!N288</f>
        <v>0</v>
      </c>
      <c r="AB288" s="25" t="str">
        <f>'Ввод данных'!P288</f>
        <v>некорректно</v>
      </c>
      <c r="AC288" s="25" t="str">
        <f>'Ввод данных'!Q288</f>
        <v>некорректно</v>
      </c>
      <c r="AD288" s="25" t="str">
        <f>'Ввод данных'!R288</f>
        <v>некорректно</v>
      </c>
      <c r="AE288" s="10" t="str">
        <f>'Ввод данных'!O288</f>
        <v xml:space="preserve"> </v>
      </c>
      <c r="AF288" s="25" t="str">
        <f t="shared" si="14"/>
        <v xml:space="preserve"> </v>
      </c>
      <c r="AG288" s="25" t="str">
        <f t="shared" si="15"/>
        <v xml:space="preserve"> </v>
      </c>
      <c r="AH288" s="25" t="str">
        <f t="shared" si="16"/>
        <v xml:space="preserve"> </v>
      </c>
    </row>
    <row r="289" spans="22:34" x14ac:dyDescent="0.25">
      <c r="Y289" s="46">
        <f>'Ввод данных'!L289</f>
        <v>0</v>
      </c>
      <c r="Z289" s="46">
        <f>'Ввод данных'!M289</f>
        <v>0</v>
      </c>
      <c r="AA289" s="24">
        <f>'Ввод данных'!N289</f>
        <v>0</v>
      </c>
      <c r="AB289" s="25" t="str">
        <f>'Ввод данных'!P289</f>
        <v>некорректно</v>
      </c>
      <c r="AC289" s="25" t="str">
        <f>'Ввод данных'!Q289</f>
        <v>некорректно</v>
      </c>
      <c r="AD289" s="25" t="str">
        <f>'Ввод данных'!R289</f>
        <v>некорректно</v>
      </c>
      <c r="AE289" s="10" t="str">
        <f>'Ввод данных'!O289</f>
        <v xml:space="preserve"> </v>
      </c>
      <c r="AF289" s="25" t="str">
        <f t="shared" si="14"/>
        <v xml:space="preserve"> </v>
      </c>
      <c r="AG289" s="25" t="str">
        <f t="shared" si="15"/>
        <v xml:space="preserve"> </v>
      </c>
      <c r="AH289" s="25" t="str">
        <f t="shared" si="16"/>
        <v xml:space="preserve"> </v>
      </c>
    </row>
    <row r="290" spans="22:34" x14ac:dyDescent="0.25">
      <c r="Y290" s="46">
        <f>'Ввод данных'!L290</f>
        <v>0</v>
      </c>
      <c r="Z290" s="46">
        <f>'Ввод данных'!M290</f>
        <v>0</v>
      </c>
      <c r="AA290" s="24">
        <f>'Ввод данных'!N290</f>
        <v>0</v>
      </c>
      <c r="AB290" s="25" t="str">
        <f>'Ввод данных'!P290</f>
        <v>некорректно</v>
      </c>
      <c r="AC290" s="25" t="str">
        <f>'Ввод данных'!Q290</f>
        <v>некорректно</v>
      </c>
      <c r="AD290" s="25" t="str">
        <f>'Ввод данных'!R290</f>
        <v>некорректно</v>
      </c>
      <c r="AE290" s="10" t="str">
        <f>'Ввод данных'!O290</f>
        <v xml:space="preserve"> </v>
      </c>
      <c r="AF290" s="25" t="str">
        <f t="shared" si="14"/>
        <v xml:space="preserve"> </v>
      </c>
      <c r="AG290" s="25" t="str">
        <f t="shared" si="15"/>
        <v xml:space="preserve"> </v>
      </c>
      <c r="AH290" s="25" t="str">
        <f t="shared" si="16"/>
        <v xml:space="preserve"> </v>
      </c>
    </row>
    <row r="291" spans="22:34" x14ac:dyDescent="0.25">
      <c r="Y291" s="46">
        <f>'Ввод данных'!L291</f>
        <v>0</v>
      </c>
      <c r="Z291" s="46">
        <f>'Ввод данных'!M291</f>
        <v>0</v>
      </c>
      <c r="AA291" s="24">
        <f>'Ввод данных'!N291</f>
        <v>0</v>
      </c>
      <c r="AB291" s="25" t="str">
        <f>'Ввод данных'!P291</f>
        <v>некорректно</v>
      </c>
      <c r="AC291" s="25" t="str">
        <f>'Ввод данных'!Q291</f>
        <v>некорректно</v>
      </c>
      <c r="AD291" s="25" t="str">
        <f>'Ввод данных'!R291</f>
        <v>некорректно</v>
      </c>
      <c r="AE291" s="10" t="str">
        <f>'Ввод данных'!O291</f>
        <v xml:space="preserve"> </v>
      </c>
      <c r="AF291" s="25" t="str">
        <f t="shared" si="14"/>
        <v xml:space="preserve"> </v>
      </c>
      <c r="AG291" s="25" t="str">
        <f t="shared" si="15"/>
        <v xml:space="preserve"> </v>
      </c>
      <c r="AH291" s="25" t="str">
        <f t="shared" si="16"/>
        <v xml:space="preserve"> </v>
      </c>
    </row>
    <row r="292" spans="22:34" x14ac:dyDescent="0.25">
      <c r="Y292" s="46">
        <f>'Ввод данных'!L292</f>
        <v>0</v>
      </c>
      <c r="Z292" s="46">
        <f>'Ввод данных'!M292</f>
        <v>0</v>
      </c>
      <c r="AA292" s="24">
        <f>'Ввод данных'!N292</f>
        <v>0</v>
      </c>
      <c r="AB292" s="25" t="str">
        <f>'Ввод данных'!P292</f>
        <v>некорректно</v>
      </c>
      <c r="AC292" s="25" t="str">
        <f>'Ввод данных'!Q292</f>
        <v>некорректно</v>
      </c>
      <c r="AD292" s="25" t="str">
        <f>'Ввод данных'!R292</f>
        <v>некорректно</v>
      </c>
      <c r="AE292" s="10" t="str">
        <f>'Ввод данных'!O292</f>
        <v xml:space="preserve"> </v>
      </c>
      <c r="AF292" s="25" t="str">
        <f t="shared" si="14"/>
        <v xml:space="preserve"> </v>
      </c>
      <c r="AG292" s="25" t="str">
        <f t="shared" si="15"/>
        <v xml:space="preserve"> </v>
      </c>
      <c r="AH292" s="25" t="str">
        <f t="shared" si="16"/>
        <v xml:space="preserve"> </v>
      </c>
    </row>
    <row r="293" spans="22:34" x14ac:dyDescent="0.25">
      <c r="Y293" s="46">
        <f>'Ввод данных'!L293</f>
        <v>0</v>
      </c>
      <c r="Z293" s="46">
        <f>'Ввод данных'!M293</f>
        <v>0</v>
      </c>
      <c r="AA293" s="24">
        <f>'Ввод данных'!N293</f>
        <v>0</v>
      </c>
      <c r="AB293" s="25" t="str">
        <f>'Ввод данных'!P293</f>
        <v>некорректно</v>
      </c>
      <c r="AC293" s="25" t="str">
        <f>'Ввод данных'!Q293</f>
        <v>некорректно</v>
      </c>
      <c r="AD293" s="25" t="str">
        <f>'Ввод данных'!R293</f>
        <v>некорректно</v>
      </c>
      <c r="AE293" s="10" t="str">
        <f>'Ввод данных'!O293</f>
        <v xml:space="preserve"> </v>
      </c>
      <c r="AF293" s="25" t="str">
        <f t="shared" si="14"/>
        <v xml:space="preserve"> </v>
      </c>
      <c r="AG293" s="25" t="str">
        <f t="shared" si="15"/>
        <v xml:space="preserve"> </v>
      </c>
      <c r="AH293" s="25" t="str">
        <f t="shared" si="16"/>
        <v xml:space="preserve"> </v>
      </c>
    </row>
    <row r="294" spans="22:34" x14ac:dyDescent="0.25">
      <c r="Y294" s="46">
        <f>'Ввод данных'!L294</f>
        <v>0</v>
      </c>
      <c r="Z294" s="46">
        <f>'Ввод данных'!M294</f>
        <v>0</v>
      </c>
      <c r="AA294" s="24">
        <f>'Ввод данных'!N294</f>
        <v>0</v>
      </c>
      <c r="AB294" s="25" t="str">
        <f>'Ввод данных'!P294</f>
        <v>некорректно</v>
      </c>
      <c r="AC294" s="25" t="str">
        <f>'Ввод данных'!Q294</f>
        <v>некорректно</v>
      </c>
      <c r="AD294" s="25" t="str">
        <f>'Ввод данных'!R294</f>
        <v>некорректно</v>
      </c>
      <c r="AE294" s="10" t="str">
        <f>'Ввод данных'!O294</f>
        <v xml:space="preserve"> </v>
      </c>
      <c r="AF294" s="25" t="str">
        <f t="shared" si="14"/>
        <v xml:space="preserve"> </v>
      </c>
      <c r="AG294" s="25" t="str">
        <f t="shared" si="15"/>
        <v xml:space="preserve"> </v>
      </c>
      <c r="AH294" s="25" t="str">
        <f t="shared" si="16"/>
        <v xml:space="preserve"> </v>
      </c>
    </row>
    <row r="295" spans="22:34" x14ac:dyDescent="0.25">
      <c r="Y295" s="46">
        <f>'Ввод данных'!L295</f>
        <v>0</v>
      </c>
      <c r="Z295" s="46">
        <f>'Ввод данных'!M295</f>
        <v>0</v>
      </c>
      <c r="AA295" s="24">
        <f>'Ввод данных'!N295</f>
        <v>0</v>
      </c>
      <c r="AB295" s="25" t="str">
        <f>'Ввод данных'!P295</f>
        <v>некорректно</v>
      </c>
      <c r="AC295" s="25" t="str">
        <f>'Ввод данных'!Q295</f>
        <v>некорректно</v>
      </c>
      <c r="AD295" s="25" t="str">
        <f>'Ввод данных'!R295</f>
        <v>некорректно</v>
      </c>
      <c r="AE295" s="10" t="str">
        <f>'Ввод данных'!O295</f>
        <v xml:space="preserve"> </v>
      </c>
      <c r="AF295" s="25" t="str">
        <f t="shared" si="14"/>
        <v xml:space="preserve"> </v>
      </c>
      <c r="AG295" s="25" t="str">
        <f t="shared" si="15"/>
        <v xml:space="preserve"> </v>
      </c>
      <c r="AH295" s="25" t="str">
        <f t="shared" si="16"/>
        <v xml:space="preserve"> </v>
      </c>
    </row>
    <row r="296" spans="22:34" x14ac:dyDescent="0.25">
      <c r="Y296" s="46">
        <f>'Ввод данных'!L296</f>
        <v>0</v>
      </c>
      <c r="Z296" s="46">
        <f>'Ввод данных'!M296</f>
        <v>0</v>
      </c>
      <c r="AA296" s="24">
        <f>'Ввод данных'!N296</f>
        <v>0</v>
      </c>
      <c r="AB296" s="25" t="str">
        <f>'Ввод данных'!P296</f>
        <v>некорректно</v>
      </c>
      <c r="AC296" s="25" t="str">
        <f>'Ввод данных'!Q296</f>
        <v>некорректно</v>
      </c>
      <c r="AD296" s="25" t="str">
        <f>'Ввод данных'!R296</f>
        <v>некорректно</v>
      </c>
      <c r="AE296" s="10" t="str">
        <f>'Ввод данных'!O296</f>
        <v xml:space="preserve"> </v>
      </c>
      <c r="AF296" s="25" t="str">
        <f t="shared" si="14"/>
        <v xml:space="preserve"> </v>
      </c>
      <c r="AG296" s="25" t="str">
        <f t="shared" si="15"/>
        <v xml:space="preserve"> </v>
      </c>
      <c r="AH296" s="25" t="str">
        <f t="shared" si="16"/>
        <v xml:space="preserve"> </v>
      </c>
    </row>
    <row r="297" spans="22:34" x14ac:dyDescent="0.25">
      <c r="Y297" s="46">
        <f>'Ввод данных'!L297</f>
        <v>0</v>
      </c>
      <c r="Z297" s="46">
        <f>'Ввод данных'!M297</f>
        <v>0</v>
      </c>
      <c r="AA297" s="24">
        <f>'Ввод данных'!N297</f>
        <v>0</v>
      </c>
      <c r="AB297" s="25" t="str">
        <f>'Ввод данных'!P297</f>
        <v>некорректно</v>
      </c>
      <c r="AC297" s="25" t="str">
        <f>'Ввод данных'!Q297</f>
        <v>некорректно</v>
      </c>
      <c r="AD297" s="25" t="str">
        <f>'Ввод данных'!R297</f>
        <v>некорректно</v>
      </c>
      <c r="AE297" s="10" t="str">
        <f>'Ввод данных'!O297</f>
        <v xml:space="preserve"> </v>
      </c>
      <c r="AF297" s="25" t="str">
        <f t="shared" si="14"/>
        <v xml:space="preserve"> </v>
      </c>
      <c r="AG297" s="25" t="str">
        <f t="shared" si="15"/>
        <v xml:space="preserve"> </v>
      </c>
      <c r="AH297" s="25" t="str">
        <f t="shared" si="16"/>
        <v xml:space="preserve"> </v>
      </c>
    </row>
    <row r="298" spans="22:34" x14ac:dyDescent="0.25">
      <c r="Y298" s="46">
        <f>'Ввод данных'!L298</f>
        <v>0</v>
      </c>
      <c r="Z298" s="46">
        <f>'Ввод данных'!M298</f>
        <v>0</v>
      </c>
      <c r="AA298" s="24">
        <f>'Ввод данных'!N298</f>
        <v>0</v>
      </c>
      <c r="AB298" s="25" t="str">
        <f>'Ввод данных'!P298</f>
        <v>некорректно</v>
      </c>
      <c r="AC298" s="25" t="str">
        <f>'Ввод данных'!Q298</f>
        <v>некорректно</v>
      </c>
      <c r="AD298" s="25" t="str">
        <f>'Ввод данных'!R298</f>
        <v>некорректно</v>
      </c>
      <c r="AE298" s="10" t="str">
        <f>'Ввод данных'!O298</f>
        <v xml:space="preserve"> </v>
      </c>
      <c r="AF298" s="25" t="str">
        <f t="shared" si="14"/>
        <v xml:space="preserve"> </v>
      </c>
      <c r="AG298" s="25" t="str">
        <f t="shared" si="15"/>
        <v xml:space="preserve"> </v>
      </c>
      <c r="AH298" s="25" t="str">
        <f t="shared" si="16"/>
        <v xml:space="preserve"> </v>
      </c>
    </row>
    <row r="299" spans="22:34" x14ac:dyDescent="0.25">
      <c r="Y299" s="46">
        <f>'Ввод данных'!L299</f>
        <v>0</v>
      </c>
      <c r="Z299" s="46">
        <f>'Ввод данных'!M299</f>
        <v>0</v>
      </c>
      <c r="AA299" s="24">
        <f>'Ввод данных'!N299</f>
        <v>0</v>
      </c>
      <c r="AB299" s="25" t="str">
        <f>'Ввод данных'!P299</f>
        <v>некорректно</v>
      </c>
      <c r="AC299" s="25" t="str">
        <f>'Ввод данных'!Q299</f>
        <v>некорректно</v>
      </c>
      <c r="AD299" s="25" t="str">
        <f>'Ввод данных'!R299</f>
        <v>некорректно</v>
      </c>
      <c r="AE299" s="10" t="str">
        <f>'Ввод данных'!O299</f>
        <v xml:space="preserve"> </v>
      </c>
      <c r="AF299" s="25" t="str">
        <f t="shared" si="14"/>
        <v xml:space="preserve"> </v>
      </c>
      <c r="AG299" s="25" t="str">
        <f t="shared" si="15"/>
        <v xml:space="preserve"> </v>
      </c>
      <c r="AH299" s="25" t="str">
        <f t="shared" si="16"/>
        <v xml:space="preserve"> </v>
      </c>
    </row>
    <row r="300" spans="22:34" x14ac:dyDescent="0.25">
      <c r="Y300" s="46">
        <f>'Ввод данных'!L300</f>
        <v>0</v>
      </c>
      <c r="Z300" s="46">
        <f>'Ввод данных'!M300</f>
        <v>0</v>
      </c>
      <c r="AA300" s="24">
        <f>'Ввод данных'!N300</f>
        <v>0</v>
      </c>
      <c r="AB300" s="25" t="str">
        <f>'Ввод данных'!P300</f>
        <v>некорректно</v>
      </c>
      <c r="AC300" s="25" t="str">
        <f>'Ввод данных'!Q300</f>
        <v>некорректно</v>
      </c>
      <c r="AD300" s="25" t="str">
        <f>'Ввод данных'!R300</f>
        <v>некорректно</v>
      </c>
      <c r="AE300" s="10" t="str">
        <f>'Ввод данных'!O300</f>
        <v xml:space="preserve"> </v>
      </c>
      <c r="AF300" s="25" t="str">
        <f t="shared" si="14"/>
        <v xml:space="preserve"> </v>
      </c>
      <c r="AG300" s="25" t="str">
        <f t="shared" si="15"/>
        <v xml:space="preserve"> </v>
      </c>
      <c r="AH300" s="25" t="str">
        <f t="shared" si="16"/>
        <v xml:space="preserve"> </v>
      </c>
    </row>
    <row r="303" spans="22:34" x14ac:dyDescent="0.25">
      <c r="V303" s="20"/>
      <c r="W303" s="20"/>
      <c r="X303" s="20"/>
    </row>
    <row r="304" spans="22:34" x14ac:dyDescent="0.25">
      <c r="V304" s="20"/>
      <c r="W304" s="20"/>
      <c r="X304" s="20"/>
    </row>
    <row r="305" spans="22:24" x14ac:dyDescent="0.25">
      <c r="V305" s="20"/>
      <c r="W305" s="20"/>
      <c r="X305" s="20"/>
    </row>
    <row r="306" spans="22:24" x14ac:dyDescent="0.25">
      <c r="V306" s="20"/>
      <c r="W306" s="20"/>
      <c r="X306" s="20"/>
    </row>
    <row r="307" spans="22:24" x14ac:dyDescent="0.25">
      <c r="V307" s="20"/>
      <c r="W307" s="20"/>
      <c r="X307" s="20"/>
    </row>
    <row r="308" spans="22:24" x14ac:dyDescent="0.25">
      <c r="V308" s="20"/>
      <c r="W308" s="20"/>
      <c r="X308" s="20"/>
    </row>
    <row r="309" spans="22:24" x14ac:dyDescent="0.25">
      <c r="V309" s="20"/>
      <c r="W309" s="20"/>
      <c r="X309" s="20"/>
    </row>
    <row r="310" spans="22:24" x14ac:dyDescent="0.25">
      <c r="V310" s="20"/>
      <c r="W310" s="20"/>
      <c r="X310" s="20"/>
    </row>
    <row r="311" spans="22:24" x14ac:dyDescent="0.25">
      <c r="V311" s="20"/>
      <c r="W311" s="20"/>
      <c r="X311" s="20"/>
    </row>
    <row r="312" spans="22:24" x14ac:dyDescent="0.25">
      <c r="V312" s="20"/>
      <c r="W312" s="20"/>
      <c r="X312" s="20"/>
    </row>
    <row r="313" spans="22:24" x14ac:dyDescent="0.25">
      <c r="V313" s="20"/>
      <c r="W313" s="20"/>
      <c r="X313" s="20"/>
    </row>
    <row r="314" spans="22:24" x14ac:dyDescent="0.25">
      <c r="V314" s="20"/>
      <c r="W314" s="20"/>
      <c r="X314" s="20"/>
    </row>
    <row r="315" spans="22:24" x14ac:dyDescent="0.25">
      <c r="V315" s="20"/>
      <c r="W315" s="20"/>
      <c r="X315" s="20"/>
    </row>
    <row r="316" spans="22:24" x14ac:dyDescent="0.25">
      <c r="V316" s="20"/>
      <c r="W316" s="20"/>
      <c r="X316" s="20"/>
    </row>
    <row r="317" spans="22:24" x14ac:dyDescent="0.25">
      <c r="V317" s="20"/>
      <c r="W317" s="20"/>
      <c r="X317" s="20"/>
    </row>
    <row r="318" spans="22:24" x14ac:dyDescent="0.25">
      <c r="V318" s="20"/>
      <c r="W318" s="20"/>
      <c r="X318" s="20"/>
    </row>
    <row r="319" spans="22:24" x14ac:dyDescent="0.25">
      <c r="V319" s="20"/>
      <c r="W319" s="20"/>
      <c r="X319" s="20"/>
    </row>
    <row r="320" spans="22:24" x14ac:dyDescent="0.25">
      <c r="V320" s="20"/>
      <c r="W320" s="20"/>
      <c r="X320" s="20"/>
    </row>
    <row r="321" spans="22:24" x14ac:dyDescent="0.25">
      <c r="V321" s="20"/>
      <c r="W321" s="20"/>
      <c r="X321" s="20"/>
    </row>
    <row r="322" spans="22:24" x14ac:dyDescent="0.25">
      <c r="V322" s="20"/>
      <c r="W322" s="20"/>
      <c r="X322" s="20"/>
    </row>
    <row r="323" spans="22:24" x14ac:dyDescent="0.25">
      <c r="V323" s="20"/>
      <c r="W323" s="20"/>
      <c r="X323" s="20"/>
    </row>
    <row r="324" spans="22:24" x14ac:dyDescent="0.25">
      <c r="V324" s="20"/>
      <c r="W324" s="20"/>
      <c r="X324" s="20"/>
    </row>
    <row r="325" spans="22:24" x14ac:dyDescent="0.25">
      <c r="V325" s="20"/>
      <c r="W325" s="20"/>
      <c r="X325" s="20"/>
    </row>
    <row r="326" spans="22:24" x14ac:dyDescent="0.25">
      <c r="V326" s="20"/>
      <c r="W326" s="20"/>
      <c r="X326" s="20"/>
    </row>
    <row r="327" spans="22:24" x14ac:dyDescent="0.25">
      <c r="V327" s="20"/>
      <c r="W327" s="20"/>
      <c r="X327" s="20"/>
    </row>
    <row r="328" spans="22:24" x14ac:dyDescent="0.25">
      <c r="V328" s="20"/>
      <c r="W328" s="20"/>
      <c r="X328" s="20"/>
    </row>
    <row r="329" spans="22:24" x14ac:dyDescent="0.25">
      <c r="V329" s="20"/>
      <c r="W329" s="20"/>
      <c r="X329" s="20"/>
    </row>
    <row r="330" spans="22:24" x14ac:dyDescent="0.25">
      <c r="V330" s="20"/>
      <c r="W330" s="20"/>
      <c r="X330" s="20"/>
    </row>
    <row r="331" spans="22:24" x14ac:dyDescent="0.25">
      <c r="V331" s="20"/>
      <c r="W331" s="20"/>
      <c r="X331" s="20"/>
    </row>
    <row r="332" spans="22:24" x14ac:dyDescent="0.25">
      <c r="V332" s="20"/>
      <c r="W332" s="20"/>
      <c r="X332" s="20"/>
    </row>
    <row r="333" spans="22:24" x14ac:dyDescent="0.25">
      <c r="V333" s="20"/>
      <c r="W333" s="20"/>
      <c r="X333" s="20"/>
    </row>
    <row r="334" spans="22:24" x14ac:dyDescent="0.25">
      <c r="V334" s="20"/>
      <c r="W334" s="20"/>
      <c r="X334" s="20"/>
    </row>
    <row r="335" spans="22:24" x14ac:dyDescent="0.25">
      <c r="V335" s="20"/>
      <c r="W335" s="20"/>
      <c r="X335" s="20"/>
    </row>
    <row r="336" spans="22:24" x14ac:dyDescent="0.25">
      <c r="V336" s="20"/>
      <c r="W336" s="20"/>
      <c r="X336" s="20"/>
    </row>
    <row r="337" spans="22:24" x14ac:dyDescent="0.25">
      <c r="V337" s="20"/>
      <c r="W337" s="20"/>
      <c r="X337" s="20"/>
    </row>
    <row r="338" spans="22:24" x14ac:dyDescent="0.25">
      <c r="V338" s="20"/>
      <c r="W338" s="20"/>
      <c r="X338" s="20"/>
    </row>
    <row r="339" spans="22:24" x14ac:dyDescent="0.25">
      <c r="V339" s="20"/>
      <c r="W339" s="20"/>
      <c r="X339" s="20"/>
    </row>
    <row r="340" spans="22:24" x14ac:dyDescent="0.25">
      <c r="V340" s="20"/>
      <c r="W340" s="20"/>
      <c r="X340" s="20"/>
    </row>
    <row r="341" spans="22:24" x14ac:dyDescent="0.25">
      <c r="V341" s="20"/>
      <c r="W341" s="20"/>
      <c r="X341" s="20"/>
    </row>
    <row r="342" spans="22:24" x14ac:dyDescent="0.25">
      <c r="V342" s="20"/>
      <c r="W342" s="20"/>
      <c r="X342" s="20"/>
    </row>
    <row r="343" spans="22:24" x14ac:dyDescent="0.25">
      <c r="V343" s="20"/>
      <c r="W343" s="20"/>
      <c r="X343" s="20"/>
    </row>
    <row r="344" spans="22:24" x14ac:dyDescent="0.25">
      <c r="V344" s="20"/>
      <c r="W344" s="20"/>
      <c r="X344" s="20"/>
    </row>
    <row r="345" spans="22:24" x14ac:dyDescent="0.25">
      <c r="V345" s="20"/>
      <c r="W345" s="20"/>
      <c r="X345" s="20"/>
    </row>
    <row r="346" spans="22:24" x14ac:dyDescent="0.25">
      <c r="V346" s="20"/>
      <c r="W346" s="20"/>
      <c r="X346" s="20"/>
    </row>
    <row r="347" spans="22:24" x14ac:dyDescent="0.25">
      <c r="V347" s="20"/>
      <c r="W347" s="20"/>
      <c r="X347" s="20"/>
    </row>
    <row r="348" spans="22:24" x14ac:dyDescent="0.25">
      <c r="V348" s="20"/>
      <c r="W348" s="20"/>
      <c r="X348" s="20"/>
    </row>
    <row r="349" spans="22:24" x14ac:dyDescent="0.25">
      <c r="V349" s="20"/>
      <c r="W349" s="20"/>
      <c r="X349" s="20"/>
    </row>
    <row r="350" spans="22:24" x14ac:dyDescent="0.25">
      <c r="V350" s="20"/>
      <c r="W350" s="20"/>
      <c r="X350" s="20"/>
    </row>
    <row r="351" spans="22:24" x14ac:dyDescent="0.25">
      <c r="V351" s="20"/>
      <c r="W351" s="20"/>
      <c r="X351" s="20"/>
    </row>
    <row r="352" spans="22:24" x14ac:dyDescent="0.25">
      <c r="V352" s="20"/>
      <c r="W352" s="20"/>
      <c r="X352" s="20"/>
    </row>
    <row r="353" spans="22:24" x14ac:dyDescent="0.25">
      <c r="V353" s="20"/>
      <c r="W353" s="20"/>
      <c r="X353" s="20"/>
    </row>
    <row r="354" spans="22:24" x14ac:dyDescent="0.25">
      <c r="V354" s="20"/>
      <c r="W354" s="20"/>
      <c r="X354" s="20"/>
    </row>
    <row r="355" spans="22:24" x14ac:dyDescent="0.25">
      <c r="V355" s="20"/>
      <c r="W355" s="20"/>
      <c r="X355" s="20"/>
    </row>
    <row r="356" spans="22:24" x14ac:dyDescent="0.25">
      <c r="V356" s="20"/>
      <c r="W356" s="20"/>
      <c r="X356" s="20"/>
    </row>
    <row r="357" spans="22:24" x14ac:dyDescent="0.25">
      <c r="V357" s="20"/>
      <c r="W357" s="20"/>
      <c r="X357" s="20"/>
    </row>
    <row r="358" spans="22:24" x14ac:dyDescent="0.25">
      <c r="V358" s="20"/>
      <c r="W358" s="20"/>
      <c r="X358" s="20"/>
    </row>
    <row r="359" spans="22:24" x14ac:dyDescent="0.25">
      <c r="V359" s="20"/>
      <c r="W359" s="20"/>
      <c r="X359" s="20"/>
    </row>
    <row r="360" spans="22:24" x14ac:dyDescent="0.25">
      <c r="V360" s="20"/>
      <c r="W360" s="20"/>
      <c r="X360" s="20"/>
    </row>
    <row r="361" spans="22:24" x14ac:dyDescent="0.25">
      <c r="V361" s="20"/>
      <c r="W361" s="20"/>
      <c r="X361" s="20"/>
    </row>
    <row r="362" spans="22:24" x14ac:dyDescent="0.25">
      <c r="V362" s="20"/>
      <c r="W362" s="20"/>
      <c r="X362" s="20"/>
    </row>
    <row r="363" spans="22:24" x14ac:dyDescent="0.25">
      <c r="V363" s="20"/>
      <c r="W363" s="20"/>
      <c r="X363" s="20"/>
    </row>
    <row r="364" spans="22:24" x14ac:dyDescent="0.25">
      <c r="V364" s="20"/>
      <c r="W364" s="20"/>
      <c r="X364" s="20"/>
    </row>
    <row r="365" spans="22:24" x14ac:dyDescent="0.25">
      <c r="V365" s="20"/>
      <c r="W365" s="20"/>
      <c r="X365" s="20"/>
    </row>
    <row r="366" spans="22:24" x14ac:dyDescent="0.25">
      <c r="V366" s="20"/>
      <c r="W366" s="20"/>
      <c r="X366" s="20"/>
    </row>
    <row r="367" spans="22:24" x14ac:dyDescent="0.25">
      <c r="V367" s="20"/>
      <c r="W367" s="20"/>
      <c r="X367" s="20"/>
    </row>
    <row r="368" spans="22:24" x14ac:dyDescent="0.25">
      <c r="V368" s="20"/>
      <c r="W368" s="20"/>
      <c r="X368" s="20"/>
    </row>
    <row r="369" spans="22:24" x14ac:dyDescent="0.25">
      <c r="V369" s="20"/>
      <c r="W369" s="20"/>
      <c r="X369" s="20"/>
    </row>
    <row r="370" spans="22:24" x14ac:dyDescent="0.25">
      <c r="V370" s="20"/>
      <c r="W370" s="20"/>
      <c r="X370" s="20"/>
    </row>
    <row r="371" spans="22:24" x14ac:dyDescent="0.25">
      <c r="V371" s="20"/>
      <c r="W371" s="20"/>
      <c r="X371" s="20"/>
    </row>
    <row r="372" spans="22:24" x14ac:dyDescent="0.25">
      <c r="V372" s="20"/>
      <c r="W372" s="20"/>
      <c r="X372" s="20"/>
    </row>
    <row r="373" spans="22:24" x14ac:dyDescent="0.25">
      <c r="V373" s="20"/>
      <c r="W373" s="20"/>
      <c r="X373" s="20"/>
    </row>
    <row r="374" spans="22:24" x14ac:dyDescent="0.25">
      <c r="V374" s="20"/>
      <c r="W374" s="20"/>
      <c r="X374" s="20"/>
    </row>
    <row r="375" spans="22:24" x14ac:dyDescent="0.25">
      <c r="V375" s="20"/>
      <c r="W375" s="20"/>
      <c r="X375" s="20"/>
    </row>
    <row r="376" spans="22:24" x14ac:dyDescent="0.25">
      <c r="V376" s="20"/>
      <c r="W376" s="20"/>
      <c r="X376" s="20"/>
    </row>
    <row r="377" spans="22:24" x14ac:dyDescent="0.25">
      <c r="V377" s="20"/>
      <c r="W377" s="20"/>
      <c r="X377" s="20"/>
    </row>
    <row r="378" spans="22:24" x14ac:dyDescent="0.25">
      <c r="V378" s="20"/>
      <c r="W378" s="20"/>
      <c r="X378" s="20"/>
    </row>
    <row r="379" spans="22:24" x14ac:dyDescent="0.25">
      <c r="V379" s="20"/>
      <c r="W379" s="20"/>
      <c r="X379" s="20"/>
    </row>
    <row r="380" spans="22:24" x14ac:dyDescent="0.25">
      <c r="V380" s="20"/>
      <c r="W380" s="20"/>
      <c r="X380" s="20"/>
    </row>
    <row r="381" spans="22:24" x14ac:dyDescent="0.25">
      <c r="V381" s="20"/>
      <c r="W381" s="20"/>
      <c r="X381" s="20"/>
    </row>
    <row r="382" spans="22:24" x14ac:dyDescent="0.25">
      <c r="V382" s="20"/>
      <c r="W382" s="20"/>
      <c r="X382" s="20"/>
    </row>
    <row r="383" spans="22:24" x14ac:dyDescent="0.25">
      <c r="V383" s="20"/>
      <c r="W383" s="20"/>
      <c r="X383" s="20"/>
    </row>
    <row r="384" spans="22:24" x14ac:dyDescent="0.25">
      <c r="V384" s="20"/>
      <c r="W384" s="20"/>
      <c r="X384" s="20"/>
    </row>
    <row r="385" spans="22:24" x14ac:dyDescent="0.25">
      <c r="V385" s="20"/>
      <c r="W385" s="20"/>
      <c r="X385" s="20"/>
    </row>
    <row r="386" spans="22:24" x14ac:dyDescent="0.25">
      <c r="V386" s="20"/>
      <c r="W386" s="20"/>
      <c r="X386" s="20"/>
    </row>
    <row r="387" spans="22:24" x14ac:dyDescent="0.25">
      <c r="V387" s="20"/>
      <c r="W387" s="20"/>
      <c r="X387" s="20"/>
    </row>
    <row r="388" spans="22:24" x14ac:dyDescent="0.25">
      <c r="V388" s="20"/>
      <c r="W388" s="20"/>
      <c r="X388" s="20"/>
    </row>
    <row r="389" spans="22:24" x14ac:dyDescent="0.25">
      <c r="V389" s="20"/>
      <c r="W389" s="20"/>
      <c r="X389" s="20"/>
    </row>
    <row r="390" spans="22:24" x14ac:dyDescent="0.25">
      <c r="V390" s="20"/>
      <c r="W390" s="20"/>
      <c r="X390" s="20"/>
    </row>
    <row r="391" spans="22:24" x14ac:dyDescent="0.25">
      <c r="V391" s="20"/>
      <c r="W391" s="20"/>
      <c r="X391" s="20"/>
    </row>
    <row r="392" spans="22:24" x14ac:dyDescent="0.25">
      <c r="V392" s="20"/>
      <c r="W392" s="20"/>
      <c r="X392" s="20"/>
    </row>
    <row r="393" spans="22:24" x14ac:dyDescent="0.25">
      <c r="V393" s="20"/>
      <c r="W393" s="20"/>
      <c r="X393" s="20"/>
    </row>
    <row r="394" spans="22:24" x14ac:dyDescent="0.25">
      <c r="V394" s="20"/>
      <c r="W394" s="20"/>
      <c r="X394" s="20"/>
    </row>
    <row r="395" spans="22:24" x14ac:dyDescent="0.25">
      <c r="V395" s="20"/>
      <c r="W395" s="20"/>
      <c r="X395" s="20"/>
    </row>
    <row r="396" spans="22:24" x14ac:dyDescent="0.25">
      <c r="V396" s="20"/>
      <c r="W396" s="20"/>
      <c r="X396" s="20"/>
    </row>
    <row r="397" spans="22:24" x14ac:dyDescent="0.25">
      <c r="V397" s="20"/>
      <c r="W397" s="20"/>
      <c r="X397" s="20"/>
    </row>
    <row r="398" spans="22:24" x14ac:dyDescent="0.25">
      <c r="V398" s="20"/>
      <c r="W398" s="20"/>
      <c r="X398" s="20"/>
    </row>
    <row r="399" spans="22:24" x14ac:dyDescent="0.25">
      <c r="V399" s="20"/>
      <c r="W399" s="20"/>
      <c r="X399" s="20"/>
    </row>
    <row r="400" spans="22:24" x14ac:dyDescent="0.25">
      <c r="V400" s="20"/>
      <c r="W400" s="20"/>
      <c r="X400" s="20"/>
    </row>
    <row r="401" spans="22:24" x14ac:dyDescent="0.25">
      <c r="V401" s="20"/>
      <c r="W401" s="20"/>
      <c r="X401" s="20"/>
    </row>
    <row r="402" spans="22:24" x14ac:dyDescent="0.25">
      <c r="V402" s="20"/>
      <c r="W402" s="20"/>
      <c r="X402" s="20"/>
    </row>
    <row r="403" spans="22:24" x14ac:dyDescent="0.25">
      <c r="V403" s="20"/>
      <c r="W403" s="20"/>
      <c r="X403" s="20"/>
    </row>
    <row r="404" spans="22:24" x14ac:dyDescent="0.25">
      <c r="V404" s="20"/>
      <c r="W404" s="20"/>
      <c r="X404" s="20"/>
    </row>
    <row r="405" spans="22:24" x14ac:dyDescent="0.25">
      <c r="V405" s="20"/>
      <c r="W405" s="20"/>
      <c r="X405" s="20"/>
    </row>
    <row r="406" spans="22:24" x14ac:dyDescent="0.25">
      <c r="V406" s="20"/>
      <c r="W406" s="20"/>
      <c r="X406" s="20"/>
    </row>
    <row r="407" spans="22:24" x14ac:dyDescent="0.25">
      <c r="V407" s="20"/>
      <c r="W407" s="20"/>
      <c r="X407" s="20"/>
    </row>
    <row r="408" spans="22:24" x14ac:dyDescent="0.25">
      <c r="V408" s="20"/>
      <c r="W408" s="20"/>
      <c r="X408" s="20"/>
    </row>
    <row r="409" spans="22:24" x14ac:dyDescent="0.25">
      <c r="V409" s="20"/>
      <c r="W409" s="20"/>
      <c r="X409" s="20"/>
    </row>
    <row r="410" spans="22:24" x14ac:dyDescent="0.25">
      <c r="V410" s="20"/>
      <c r="W410" s="20"/>
      <c r="X410" s="20"/>
    </row>
    <row r="411" spans="22:24" x14ac:dyDescent="0.25">
      <c r="V411" s="20"/>
      <c r="W411" s="20"/>
      <c r="X411" s="20"/>
    </row>
    <row r="412" spans="22:24" x14ac:dyDescent="0.25">
      <c r="V412" s="20"/>
      <c r="W412" s="20"/>
      <c r="X412" s="20"/>
    </row>
    <row r="413" spans="22:24" x14ac:dyDescent="0.25">
      <c r="V413" s="20"/>
      <c r="W413" s="20"/>
      <c r="X413" s="20"/>
    </row>
    <row r="414" spans="22:24" x14ac:dyDescent="0.25">
      <c r="V414" s="20"/>
      <c r="W414" s="20"/>
      <c r="X414" s="20"/>
    </row>
    <row r="415" spans="22:24" x14ac:dyDescent="0.25">
      <c r="V415" s="20"/>
      <c r="W415" s="20"/>
      <c r="X415" s="20"/>
    </row>
    <row r="416" spans="22:24" x14ac:dyDescent="0.25">
      <c r="V416" s="20"/>
      <c r="W416" s="20"/>
      <c r="X416" s="20"/>
    </row>
    <row r="417" spans="22:24" x14ac:dyDescent="0.25">
      <c r="V417" s="20"/>
      <c r="W417" s="20"/>
      <c r="X417" s="20"/>
    </row>
    <row r="418" spans="22:24" x14ac:dyDescent="0.25">
      <c r="V418" s="20"/>
      <c r="W418" s="20"/>
      <c r="X418" s="20"/>
    </row>
    <row r="419" spans="22:24" x14ac:dyDescent="0.25">
      <c r="V419" s="20"/>
      <c r="W419" s="20"/>
      <c r="X419" s="20"/>
    </row>
    <row r="420" spans="22:24" x14ac:dyDescent="0.25">
      <c r="V420" s="20"/>
      <c r="W420" s="20"/>
      <c r="X420" s="20"/>
    </row>
    <row r="421" spans="22:24" x14ac:dyDescent="0.25">
      <c r="V421" s="20"/>
      <c r="W421" s="20"/>
      <c r="X421" s="20"/>
    </row>
    <row r="422" spans="22:24" x14ac:dyDescent="0.25">
      <c r="V422" s="20"/>
      <c r="W422" s="20"/>
      <c r="X422" s="20"/>
    </row>
    <row r="423" spans="22:24" x14ac:dyDescent="0.25">
      <c r="V423" s="20"/>
      <c r="W423" s="20"/>
      <c r="X423" s="20"/>
    </row>
    <row r="424" spans="22:24" x14ac:dyDescent="0.25">
      <c r="V424" s="20"/>
      <c r="W424" s="20"/>
      <c r="X424" s="20"/>
    </row>
    <row r="425" spans="22:24" x14ac:dyDescent="0.25">
      <c r="V425" s="20"/>
      <c r="W425" s="20"/>
      <c r="X425" s="20"/>
    </row>
    <row r="426" spans="22:24" x14ac:dyDescent="0.25">
      <c r="V426" s="20"/>
      <c r="W426" s="20"/>
      <c r="X426" s="20"/>
    </row>
    <row r="427" spans="22:24" x14ac:dyDescent="0.25">
      <c r="V427" s="20"/>
      <c r="W427" s="20"/>
      <c r="X427" s="20"/>
    </row>
    <row r="428" spans="22:24" x14ac:dyDescent="0.25">
      <c r="V428" s="20"/>
      <c r="W428" s="20"/>
      <c r="X428" s="20"/>
    </row>
    <row r="429" spans="22:24" x14ac:dyDescent="0.25">
      <c r="V429" s="20"/>
      <c r="W429" s="20"/>
      <c r="X429" s="20"/>
    </row>
    <row r="430" spans="22:24" x14ac:dyDescent="0.25">
      <c r="V430" s="20"/>
      <c r="W430" s="20"/>
      <c r="X430" s="20"/>
    </row>
    <row r="431" spans="22:24" x14ac:dyDescent="0.25">
      <c r="V431" s="20"/>
      <c r="W431" s="20"/>
      <c r="X431" s="20"/>
    </row>
    <row r="432" spans="22:24" x14ac:dyDescent="0.25">
      <c r="V432" s="20"/>
      <c r="W432" s="20"/>
      <c r="X432" s="20"/>
    </row>
    <row r="433" spans="22:24" x14ac:dyDescent="0.25">
      <c r="V433" s="20"/>
      <c r="W433" s="20"/>
      <c r="X433" s="20"/>
    </row>
    <row r="434" spans="22:24" x14ac:dyDescent="0.25">
      <c r="V434" s="20"/>
      <c r="W434" s="20"/>
      <c r="X434" s="20"/>
    </row>
    <row r="435" spans="22:24" x14ac:dyDescent="0.25">
      <c r="V435" s="20"/>
      <c r="W435" s="20"/>
      <c r="X435" s="20"/>
    </row>
    <row r="436" spans="22:24" x14ac:dyDescent="0.25">
      <c r="V436" s="20"/>
      <c r="W436" s="20"/>
      <c r="X436" s="20"/>
    </row>
    <row r="437" spans="22:24" x14ac:dyDescent="0.25">
      <c r="V437" s="20"/>
      <c r="W437" s="20"/>
      <c r="X437" s="20"/>
    </row>
    <row r="438" spans="22:24" x14ac:dyDescent="0.25">
      <c r="V438" s="20"/>
      <c r="W438" s="20"/>
      <c r="X438" s="20"/>
    </row>
    <row r="439" spans="22:24" x14ac:dyDescent="0.25">
      <c r="V439" s="20"/>
      <c r="W439" s="20"/>
      <c r="X439" s="20"/>
    </row>
    <row r="440" spans="22:24" x14ac:dyDescent="0.25">
      <c r="V440" s="20"/>
      <c r="W440" s="20"/>
      <c r="X440" s="20"/>
    </row>
    <row r="441" spans="22:24" x14ac:dyDescent="0.25">
      <c r="V441" s="20"/>
      <c r="W441" s="20"/>
      <c r="X441" s="20"/>
    </row>
    <row r="442" spans="22:24" x14ac:dyDescent="0.25">
      <c r="V442" s="20"/>
      <c r="W442" s="20"/>
      <c r="X442" s="20"/>
    </row>
    <row r="443" spans="22:24" x14ac:dyDescent="0.25">
      <c r="V443" s="20"/>
      <c r="W443" s="20"/>
      <c r="X443" s="20"/>
    </row>
    <row r="444" spans="22:24" x14ac:dyDescent="0.25">
      <c r="V444" s="20"/>
      <c r="W444" s="20"/>
      <c r="X444" s="20"/>
    </row>
    <row r="445" spans="22:24" x14ac:dyDescent="0.25">
      <c r="V445" s="20"/>
      <c r="W445" s="20"/>
      <c r="X445" s="20"/>
    </row>
    <row r="446" spans="22:24" x14ac:dyDescent="0.25">
      <c r="V446" s="20"/>
      <c r="W446" s="20"/>
      <c r="X446" s="20"/>
    </row>
    <row r="447" spans="22:24" x14ac:dyDescent="0.25">
      <c r="V447" s="20"/>
      <c r="W447" s="20"/>
      <c r="X447" s="20"/>
    </row>
    <row r="448" spans="22:24" x14ac:dyDescent="0.25">
      <c r="V448" s="20"/>
      <c r="W448" s="20"/>
      <c r="X448" s="20"/>
    </row>
    <row r="449" spans="22:24" x14ac:dyDescent="0.25">
      <c r="V449" s="20"/>
      <c r="W449" s="20"/>
      <c r="X449" s="20"/>
    </row>
    <row r="450" spans="22:24" x14ac:dyDescent="0.25">
      <c r="V450" s="20"/>
      <c r="W450" s="20"/>
      <c r="X450" s="20"/>
    </row>
    <row r="451" spans="22:24" x14ac:dyDescent="0.25">
      <c r="V451" s="20"/>
      <c r="W451" s="20"/>
      <c r="X451" s="20"/>
    </row>
    <row r="452" spans="22:24" x14ac:dyDescent="0.25">
      <c r="V452" s="20"/>
      <c r="W452" s="20"/>
      <c r="X452" s="20"/>
    </row>
    <row r="453" spans="22:24" x14ac:dyDescent="0.25">
      <c r="V453" s="20"/>
      <c r="W453" s="20"/>
      <c r="X453" s="20"/>
    </row>
    <row r="454" spans="22:24" x14ac:dyDescent="0.25">
      <c r="V454" s="20"/>
      <c r="W454" s="20"/>
      <c r="X454" s="20"/>
    </row>
    <row r="455" spans="22:24" x14ac:dyDescent="0.25">
      <c r="V455" s="20"/>
      <c r="W455" s="20"/>
      <c r="X455" s="20"/>
    </row>
    <row r="456" spans="22:24" x14ac:dyDescent="0.25">
      <c r="V456" s="20"/>
      <c r="W456" s="20"/>
      <c r="X456" s="20"/>
    </row>
    <row r="457" spans="22:24" x14ac:dyDescent="0.25">
      <c r="V457" s="20"/>
      <c r="W457" s="20"/>
      <c r="X457" s="20"/>
    </row>
    <row r="458" spans="22:24" x14ac:dyDescent="0.25">
      <c r="V458" s="20"/>
      <c r="W458" s="20"/>
      <c r="X458" s="20"/>
    </row>
    <row r="459" spans="22:24" x14ac:dyDescent="0.25">
      <c r="V459" s="20"/>
      <c r="W459" s="20"/>
      <c r="X459" s="20"/>
    </row>
    <row r="460" spans="22:24" x14ac:dyDescent="0.25">
      <c r="V460" s="20"/>
      <c r="W460" s="20"/>
      <c r="X460" s="20"/>
    </row>
    <row r="461" spans="22:24" x14ac:dyDescent="0.25">
      <c r="V461" s="20"/>
      <c r="W461" s="20"/>
      <c r="X461" s="20"/>
    </row>
    <row r="462" spans="22:24" x14ac:dyDescent="0.25">
      <c r="V462" s="20"/>
      <c r="W462" s="20"/>
      <c r="X462" s="20"/>
    </row>
    <row r="463" spans="22:24" x14ac:dyDescent="0.25">
      <c r="V463" s="20"/>
      <c r="W463" s="20"/>
      <c r="X463" s="20"/>
    </row>
    <row r="464" spans="22:24" x14ac:dyDescent="0.25">
      <c r="V464" s="20"/>
      <c r="W464" s="20"/>
      <c r="X464" s="20"/>
    </row>
    <row r="465" spans="22:24" x14ac:dyDescent="0.25">
      <c r="V465" s="20"/>
      <c r="W465" s="20"/>
      <c r="X465" s="20"/>
    </row>
    <row r="466" spans="22:24" x14ac:dyDescent="0.25">
      <c r="V466" s="20"/>
      <c r="W466" s="20"/>
      <c r="X466" s="20"/>
    </row>
    <row r="467" spans="22:24" x14ac:dyDescent="0.25">
      <c r="V467" s="20"/>
      <c r="W467" s="20"/>
      <c r="X467" s="20"/>
    </row>
    <row r="468" spans="22:24" x14ac:dyDescent="0.25">
      <c r="V468" s="20"/>
      <c r="W468" s="20"/>
      <c r="X468" s="20"/>
    </row>
    <row r="469" spans="22:24" x14ac:dyDescent="0.25">
      <c r="V469" s="20"/>
      <c r="W469" s="20"/>
      <c r="X469" s="20"/>
    </row>
    <row r="470" spans="22:24" x14ac:dyDescent="0.25">
      <c r="V470" s="20"/>
      <c r="W470" s="20"/>
      <c r="X470" s="20"/>
    </row>
    <row r="471" spans="22:24" x14ac:dyDescent="0.25">
      <c r="V471" s="20"/>
      <c r="W471" s="20"/>
      <c r="X471" s="20"/>
    </row>
    <row r="472" spans="22:24" x14ac:dyDescent="0.25">
      <c r="V472" s="20"/>
      <c r="W472" s="20"/>
      <c r="X472" s="20"/>
    </row>
    <row r="473" spans="22:24" x14ac:dyDescent="0.25">
      <c r="V473" s="20"/>
      <c r="W473" s="20"/>
      <c r="X473" s="20"/>
    </row>
    <row r="474" spans="22:24" x14ac:dyDescent="0.25">
      <c r="V474" s="20"/>
      <c r="W474" s="20"/>
      <c r="X474" s="20"/>
    </row>
    <row r="475" spans="22:24" x14ac:dyDescent="0.25">
      <c r="V475" s="20"/>
      <c r="W475" s="20"/>
      <c r="X475" s="20"/>
    </row>
    <row r="476" spans="22:24" x14ac:dyDescent="0.25">
      <c r="V476" s="20"/>
      <c r="W476" s="20"/>
      <c r="X476" s="20"/>
    </row>
    <row r="477" spans="22:24" x14ac:dyDescent="0.25">
      <c r="V477" s="20"/>
      <c r="W477" s="20"/>
      <c r="X477" s="20"/>
    </row>
    <row r="478" spans="22:24" x14ac:dyDescent="0.25">
      <c r="V478" s="20"/>
      <c r="W478" s="20"/>
      <c r="X478" s="20"/>
    </row>
    <row r="479" spans="22:24" x14ac:dyDescent="0.25">
      <c r="V479" s="20"/>
      <c r="W479" s="20"/>
      <c r="X479" s="20"/>
    </row>
    <row r="480" spans="22:24" x14ac:dyDescent="0.25">
      <c r="V480" s="20"/>
      <c r="W480" s="20"/>
      <c r="X480" s="20"/>
    </row>
    <row r="481" spans="22:24" x14ac:dyDescent="0.25">
      <c r="V481" s="20"/>
      <c r="W481" s="20"/>
      <c r="X481" s="20"/>
    </row>
    <row r="482" spans="22:24" x14ac:dyDescent="0.25">
      <c r="V482" s="20"/>
      <c r="W482" s="20"/>
      <c r="X482" s="20"/>
    </row>
    <row r="483" spans="22:24" x14ac:dyDescent="0.25">
      <c r="V483" s="20"/>
      <c r="W483" s="20"/>
      <c r="X483" s="20"/>
    </row>
    <row r="484" spans="22:24" x14ac:dyDescent="0.25">
      <c r="V484" s="20"/>
      <c r="W484" s="20"/>
      <c r="X484" s="20"/>
    </row>
    <row r="485" spans="22:24" x14ac:dyDescent="0.25">
      <c r="V485" s="20"/>
      <c r="W485" s="20"/>
      <c r="X485" s="20"/>
    </row>
    <row r="486" spans="22:24" x14ac:dyDescent="0.25">
      <c r="V486" s="20"/>
      <c r="W486" s="20"/>
      <c r="X486" s="20"/>
    </row>
    <row r="487" spans="22:24" x14ac:dyDescent="0.25">
      <c r="V487" s="20"/>
      <c r="W487" s="20"/>
      <c r="X487" s="20"/>
    </row>
    <row r="488" spans="22:24" x14ac:dyDescent="0.25">
      <c r="V488" s="20"/>
      <c r="W488" s="20"/>
      <c r="X488" s="20"/>
    </row>
    <row r="489" spans="22:24" x14ac:dyDescent="0.25">
      <c r="V489" s="20"/>
      <c r="W489" s="20"/>
      <c r="X489" s="20"/>
    </row>
    <row r="490" spans="22:24" x14ac:dyDescent="0.25">
      <c r="V490" s="20"/>
      <c r="W490" s="20"/>
      <c r="X490" s="20"/>
    </row>
    <row r="491" spans="22:24" x14ac:dyDescent="0.25">
      <c r="V491" s="20"/>
      <c r="W491" s="20"/>
      <c r="X491" s="20"/>
    </row>
    <row r="492" spans="22:24" x14ac:dyDescent="0.25">
      <c r="V492" s="20"/>
      <c r="W492" s="20"/>
      <c r="X492" s="20"/>
    </row>
    <row r="493" spans="22:24" x14ac:dyDescent="0.25">
      <c r="V493" s="20"/>
      <c r="W493" s="20"/>
      <c r="X493" s="20"/>
    </row>
    <row r="494" spans="22:24" x14ac:dyDescent="0.25">
      <c r="V494" s="20"/>
      <c r="W494" s="20"/>
      <c r="X494" s="20"/>
    </row>
    <row r="495" spans="22:24" x14ac:dyDescent="0.25">
      <c r="V495" s="20"/>
      <c r="W495" s="20"/>
      <c r="X495" s="20"/>
    </row>
    <row r="496" spans="22:24" x14ac:dyDescent="0.25">
      <c r="V496" s="20"/>
      <c r="W496" s="20"/>
      <c r="X496" s="20"/>
    </row>
    <row r="497" spans="22:24" x14ac:dyDescent="0.25">
      <c r="V497" s="20"/>
      <c r="W497" s="20"/>
      <c r="X497" s="20"/>
    </row>
    <row r="498" spans="22:24" x14ac:dyDescent="0.25">
      <c r="V498" s="20"/>
      <c r="W498" s="20"/>
      <c r="X498" s="20"/>
    </row>
    <row r="499" spans="22:24" x14ac:dyDescent="0.25">
      <c r="V499" s="20"/>
      <c r="W499" s="20"/>
      <c r="X499" s="20"/>
    </row>
    <row r="500" spans="22:24" x14ac:dyDescent="0.25">
      <c r="V500" s="20"/>
      <c r="W500" s="20"/>
      <c r="X500" s="20"/>
    </row>
    <row r="501" spans="22:24" x14ac:dyDescent="0.25">
      <c r="V501" s="20"/>
      <c r="W501" s="20"/>
      <c r="X501" s="20"/>
    </row>
    <row r="502" spans="22:24" x14ac:dyDescent="0.25">
      <c r="V502" s="20"/>
      <c r="W502" s="20"/>
      <c r="X502" s="20"/>
    </row>
    <row r="503" spans="22:24" x14ac:dyDescent="0.25">
      <c r="V503" s="20"/>
      <c r="W503" s="20"/>
      <c r="X503" s="20"/>
    </row>
    <row r="504" spans="22:24" x14ac:dyDescent="0.25">
      <c r="V504" s="20"/>
      <c r="W504" s="20"/>
      <c r="X504" s="20"/>
    </row>
    <row r="505" spans="22:24" x14ac:dyDescent="0.25">
      <c r="V505" s="20"/>
      <c r="W505" s="20"/>
      <c r="X505" s="20"/>
    </row>
    <row r="506" spans="22:24" x14ac:dyDescent="0.25">
      <c r="V506" s="20"/>
      <c r="W506" s="20"/>
      <c r="X506" s="20"/>
    </row>
    <row r="507" spans="22:24" x14ac:dyDescent="0.25">
      <c r="V507" s="20"/>
      <c r="W507" s="20"/>
      <c r="X507" s="20"/>
    </row>
    <row r="508" spans="22:24" x14ac:dyDescent="0.25">
      <c r="V508" s="20"/>
      <c r="W508" s="20"/>
      <c r="X508" s="20"/>
    </row>
    <row r="509" spans="22:24" x14ac:dyDescent="0.25">
      <c r="V509" s="20"/>
      <c r="W509" s="20"/>
      <c r="X509" s="20"/>
    </row>
    <row r="510" spans="22:24" x14ac:dyDescent="0.25">
      <c r="V510" s="20"/>
      <c r="W510" s="20"/>
      <c r="X510" s="20"/>
    </row>
    <row r="511" spans="22:24" x14ac:dyDescent="0.25">
      <c r="V511" s="20"/>
      <c r="W511" s="20"/>
      <c r="X511" s="20"/>
    </row>
    <row r="512" spans="22:24" x14ac:dyDescent="0.25">
      <c r="V512" s="20"/>
      <c r="W512" s="20"/>
      <c r="X512" s="20"/>
    </row>
    <row r="513" spans="22:24" x14ac:dyDescent="0.25">
      <c r="V513" s="20"/>
      <c r="W513" s="20"/>
      <c r="X513" s="20"/>
    </row>
    <row r="514" spans="22:24" x14ac:dyDescent="0.25">
      <c r="V514" s="20"/>
      <c r="W514" s="20"/>
      <c r="X514" s="20"/>
    </row>
    <row r="515" spans="22:24" x14ac:dyDescent="0.25">
      <c r="V515" s="20"/>
      <c r="W515" s="20"/>
      <c r="X515" s="20"/>
    </row>
    <row r="516" spans="22:24" x14ac:dyDescent="0.25">
      <c r="V516" s="20"/>
      <c r="W516" s="20"/>
      <c r="X516" s="20"/>
    </row>
    <row r="517" spans="22:24" x14ac:dyDescent="0.25">
      <c r="V517" s="20"/>
      <c r="W517" s="20"/>
      <c r="X517" s="20"/>
    </row>
    <row r="518" spans="22:24" x14ac:dyDescent="0.25">
      <c r="V518" s="20"/>
      <c r="W518" s="20"/>
      <c r="X518" s="20"/>
    </row>
    <row r="519" spans="22:24" x14ac:dyDescent="0.25">
      <c r="V519" s="20"/>
      <c r="W519" s="20"/>
      <c r="X519" s="20"/>
    </row>
    <row r="520" spans="22:24" x14ac:dyDescent="0.25">
      <c r="V520" s="20"/>
      <c r="W520" s="20"/>
      <c r="X520" s="20"/>
    </row>
    <row r="521" spans="22:24" x14ac:dyDescent="0.25">
      <c r="V521" s="20"/>
      <c r="W521" s="20"/>
      <c r="X521" s="20"/>
    </row>
    <row r="522" spans="22:24" x14ac:dyDescent="0.25">
      <c r="V522" s="20"/>
      <c r="W522" s="20"/>
      <c r="X522" s="20"/>
    </row>
    <row r="523" spans="22:24" x14ac:dyDescent="0.25">
      <c r="V523" s="20"/>
      <c r="W523" s="20"/>
      <c r="X523" s="20"/>
    </row>
    <row r="524" spans="22:24" x14ac:dyDescent="0.25">
      <c r="V524" s="20"/>
      <c r="W524" s="20"/>
      <c r="X524" s="20"/>
    </row>
    <row r="525" spans="22:24" x14ac:dyDescent="0.25">
      <c r="V525" s="20"/>
      <c r="W525" s="20"/>
      <c r="X525" s="20"/>
    </row>
    <row r="526" spans="22:24" x14ac:dyDescent="0.25">
      <c r="V526" s="20"/>
      <c r="W526" s="20"/>
      <c r="X526" s="20"/>
    </row>
    <row r="527" spans="22:24" x14ac:dyDescent="0.25">
      <c r="V527" s="20"/>
      <c r="W527" s="20"/>
      <c r="X527" s="20"/>
    </row>
    <row r="528" spans="22:24" x14ac:dyDescent="0.25">
      <c r="V528" s="20"/>
      <c r="W528" s="20"/>
      <c r="X528" s="20"/>
    </row>
    <row r="529" spans="22:24" x14ac:dyDescent="0.25">
      <c r="V529" s="20"/>
      <c r="W529" s="20"/>
      <c r="X529" s="20"/>
    </row>
    <row r="530" spans="22:24" x14ac:dyDescent="0.25">
      <c r="V530" s="20"/>
      <c r="W530" s="20"/>
      <c r="X530" s="20"/>
    </row>
    <row r="531" spans="22:24" x14ac:dyDescent="0.25">
      <c r="V531" s="20"/>
      <c r="W531" s="20"/>
      <c r="X531" s="20"/>
    </row>
    <row r="532" spans="22:24" x14ac:dyDescent="0.25">
      <c r="V532" s="20"/>
      <c r="W532" s="20"/>
      <c r="X532" s="20"/>
    </row>
    <row r="533" spans="22:24" x14ac:dyDescent="0.25">
      <c r="V533" s="20"/>
      <c r="W533" s="20"/>
      <c r="X533" s="20"/>
    </row>
    <row r="534" spans="22:24" x14ac:dyDescent="0.25">
      <c r="V534" s="20"/>
      <c r="W534" s="20"/>
      <c r="X534" s="20"/>
    </row>
    <row r="535" spans="22:24" x14ac:dyDescent="0.25">
      <c r="V535" s="20"/>
      <c r="W535" s="20"/>
      <c r="X535" s="20"/>
    </row>
    <row r="536" spans="22:24" x14ac:dyDescent="0.25">
      <c r="V536" s="20"/>
      <c r="W536" s="20"/>
      <c r="X536" s="20"/>
    </row>
    <row r="537" spans="22:24" x14ac:dyDescent="0.25">
      <c r="V537" s="20"/>
      <c r="W537" s="20"/>
      <c r="X537" s="20"/>
    </row>
    <row r="538" spans="22:24" x14ac:dyDescent="0.25">
      <c r="V538" s="20"/>
      <c r="W538" s="20"/>
      <c r="X538" s="20"/>
    </row>
    <row r="539" spans="22:24" x14ac:dyDescent="0.25">
      <c r="V539" s="20"/>
      <c r="W539" s="20"/>
      <c r="X539" s="20"/>
    </row>
    <row r="540" spans="22:24" x14ac:dyDescent="0.25">
      <c r="V540" s="20"/>
      <c r="W540" s="20"/>
      <c r="X540" s="20"/>
    </row>
    <row r="541" spans="22:24" x14ac:dyDescent="0.25">
      <c r="V541" s="20"/>
      <c r="W541" s="20"/>
      <c r="X541" s="20"/>
    </row>
    <row r="542" spans="22:24" x14ac:dyDescent="0.25">
      <c r="V542" s="20"/>
      <c r="W542" s="20"/>
      <c r="X542" s="20"/>
    </row>
    <row r="543" spans="22:24" x14ac:dyDescent="0.25">
      <c r="V543" s="20"/>
      <c r="W543" s="20"/>
      <c r="X543" s="20"/>
    </row>
    <row r="544" spans="22:24" x14ac:dyDescent="0.25">
      <c r="V544" s="20"/>
      <c r="W544" s="20"/>
      <c r="X544" s="20"/>
    </row>
    <row r="545" spans="22:24" x14ac:dyDescent="0.25">
      <c r="V545" s="20"/>
      <c r="W545" s="20"/>
      <c r="X545" s="20"/>
    </row>
    <row r="546" spans="22:24" x14ac:dyDescent="0.25">
      <c r="V546" s="20"/>
      <c r="W546" s="20"/>
      <c r="X546" s="20"/>
    </row>
    <row r="547" spans="22:24" x14ac:dyDescent="0.25">
      <c r="V547" s="20"/>
      <c r="W547" s="20"/>
      <c r="X547" s="20"/>
    </row>
    <row r="548" spans="22:24" x14ac:dyDescent="0.25">
      <c r="V548" s="20"/>
      <c r="W548" s="20"/>
      <c r="X548" s="20"/>
    </row>
    <row r="549" spans="22:24" x14ac:dyDescent="0.25">
      <c r="V549" s="20"/>
      <c r="W549" s="20"/>
      <c r="X549" s="20"/>
    </row>
    <row r="550" spans="22:24" x14ac:dyDescent="0.25">
      <c r="V550" s="20"/>
      <c r="W550" s="20"/>
      <c r="X550" s="20"/>
    </row>
    <row r="551" spans="22:24" x14ac:dyDescent="0.25">
      <c r="V551" s="20"/>
      <c r="W551" s="20"/>
      <c r="X551" s="20"/>
    </row>
    <row r="552" spans="22:24" x14ac:dyDescent="0.25">
      <c r="V552" s="20"/>
      <c r="W552" s="20"/>
      <c r="X552" s="20"/>
    </row>
    <row r="553" spans="22:24" x14ac:dyDescent="0.25">
      <c r="V553" s="20"/>
      <c r="W553" s="20"/>
      <c r="X553" s="20"/>
    </row>
    <row r="554" spans="22:24" x14ac:dyDescent="0.25">
      <c r="V554" s="20"/>
      <c r="W554" s="20"/>
      <c r="X554" s="20"/>
    </row>
    <row r="555" spans="22:24" x14ac:dyDescent="0.25">
      <c r="V555" s="20"/>
      <c r="W555" s="20"/>
      <c r="X555" s="20"/>
    </row>
    <row r="556" spans="22:24" x14ac:dyDescent="0.25">
      <c r="V556" s="20"/>
      <c r="W556" s="20"/>
      <c r="X556" s="20"/>
    </row>
    <row r="557" spans="22:24" x14ac:dyDescent="0.25">
      <c r="V557" s="20"/>
      <c r="W557" s="20"/>
      <c r="X557" s="20"/>
    </row>
    <row r="558" spans="22:24" x14ac:dyDescent="0.25">
      <c r="V558" s="20"/>
      <c r="W558" s="20"/>
      <c r="X558" s="20"/>
    </row>
    <row r="559" spans="22:24" x14ac:dyDescent="0.25">
      <c r="V559" s="20"/>
      <c r="W559" s="20"/>
      <c r="X559" s="20"/>
    </row>
    <row r="560" spans="22:24" x14ac:dyDescent="0.25">
      <c r="V560" s="20"/>
      <c r="W560" s="20"/>
      <c r="X560" s="20"/>
    </row>
    <row r="561" spans="22:24" x14ac:dyDescent="0.25">
      <c r="V561" s="20"/>
      <c r="W561" s="20"/>
      <c r="X561" s="20"/>
    </row>
    <row r="562" spans="22:24" x14ac:dyDescent="0.25">
      <c r="V562" s="20"/>
      <c r="W562" s="20"/>
      <c r="X562" s="20"/>
    </row>
    <row r="563" spans="22:24" x14ac:dyDescent="0.25">
      <c r="V563" s="20"/>
      <c r="W563" s="20"/>
      <c r="X563" s="20"/>
    </row>
    <row r="564" spans="22:24" x14ac:dyDescent="0.25">
      <c r="V564" s="20"/>
      <c r="W564" s="20"/>
      <c r="X564" s="20"/>
    </row>
    <row r="565" spans="22:24" x14ac:dyDescent="0.25">
      <c r="V565" s="20"/>
      <c r="W565" s="20"/>
      <c r="X565" s="20"/>
    </row>
    <row r="566" spans="22:24" x14ac:dyDescent="0.25">
      <c r="V566" s="20"/>
      <c r="W566" s="20"/>
      <c r="X566" s="20"/>
    </row>
    <row r="567" spans="22:24" x14ac:dyDescent="0.25">
      <c r="V567" s="20"/>
      <c r="W567" s="20"/>
      <c r="X567" s="20"/>
    </row>
    <row r="568" spans="22:24" x14ac:dyDescent="0.25">
      <c r="V568" s="20"/>
      <c r="W568" s="20"/>
      <c r="X568" s="20"/>
    </row>
    <row r="569" spans="22:24" x14ac:dyDescent="0.25">
      <c r="V569" s="20"/>
      <c r="W569" s="20"/>
      <c r="X569" s="20"/>
    </row>
    <row r="570" spans="22:24" x14ac:dyDescent="0.25">
      <c r="V570" s="20"/>
      <c r="W570" s="20"/>
      <c r="X570" s="20"/>
    </row>
    <row r="571" spans="22:24" x14ac:dyDescent="0.25">
      <c r="V571" s="20"/>
      <c r="W571" s="20"/>
      <c r="X571" s="20"/>
    </row>
    <row r="572" spans="22:24" x14ac:dyDescent="0.25">
      <c r="V572" s="20"/>
      <c r="W572" s="20"/>
      <c r="X572" s="20"/>
    </row>
    <row r="573" spans="22:24" x14ac:dyDescent="0.25">
      <c r="V573" s="20"/>
      <c r="W573" s="20"/>
      <c r="X573" s="20"/>
    </row>
    <row r="574" spans="22:24" x14ac:dyDescent="0.25">
      <c r="V574" s="20"/>
      <c r="W574" s="20"/>
      <c r="X574" s="20"/>
    </row>
    <row r="575" spans="22:24" x14ac:dyDescent="0.25">
      <c r="V575" s="20"/>
      <c r="W575" s="20"/>
      <c r="X575" s="20"/>
    </row>
    <row r="576" spans="22:24" x14ac:dyDescent="0.25">
      <c r="V576" s="20"/>
      <c r="W576" s="20"/>
      <c r="X576" s="20"/>
    </row>
    <row r="577" spans="22:24" x14ac:dyDescent="0.25">
      <c r="V577" s="20"/>
      <c r="W577" s="20"/>
      <c r="X577" s="20"/>
    </row>
    <row r="578" spans="22:24" x14ac:dyDescent="0.25">
      <c r="V578" s="20"/>
      <c r="W578" s="20"/>
      <c r="X578" s="20"/>
    </row>
    <row r="579" spans="22:24" x14ac:dyDescent="0.25">
      <c r="V579" s="20"/>
      <c r="W579" s="20"/>
      <c r="X579" s="20"/>
    </row>
    <row r="580" spans="22:24" x14ac:dyDescent="0.25">
      <c r="V580" s="20"/>
      <c r="W580" s="20"/>
      <c r="X580" s="20"/>
    </row>
    <row r="581" spans="22:24" x14ac:dyDescent="0.25">
      <c r="V581" s="20"/>
      <c r="W581" s="20"/>
      <c r="X581" s="20"/>
    </row>
    <row r="582" spans="22:24" x14ac:dyDescent="0.25">
      <c r="V582" s="20"/>
      <c r="W582" s="20"/>
      <c r="X582" s="20"/>
    </row>
    <row r="583" spans="22:24" x14ac:dyDescent="0.25">
      <c r="V583" s="20"/>
      <c r="W583" s="20"/>
      <c r="X583" s="20"/>
    </row>
    <row r="584" spans="22:24" x14ac:dyDescent="0.25">
      <c r="V584" s="20"/>
      <c r="W584" s="20"/>
      <c r="X584" s="20"/>
    </row>
    <row r="585" spans="22:24" x14ac:dyDescent="0.25">
      <c r="V585" s="20"/>
      <c r="W585" s="20"/>
      <c r="X585" s="20"/>
    </row>
    <row r="586" spans="22:24" x14ac:dyDescent="0.25">
      <c r="V586" s="20"/>
      <c r="W586" s="20"/>
      <c r="X586" s="20"/>
    </row>
    <row r="587" spans="22:24" x14ac:dyDescent="0.25">
      <c r="V587" s="20"/>
      <c r="W587" s="20"/>
      <c r="X587" s="20"/>
    </row>
    <row r="588" spans="22:24" x14ac:dyDescent="0.25">
      <c r="V588" s="20"/>
      <c r="W588" s="20"/>
      <c r="X588" s="20"/>
    </row>
    <row r="589" spans="22:24" x14ac:dyDescent="0.25">
      <c r="V589" s="20"/>
      <c r="W589" s="20"/>
      <c r="X589" s="20"/>
    </row>
    <row r="590" spans="22:24" x14ac:dyDescent="0.25">
      <c r="V590" s="20"/>
      <c r="W590" s="20"/>
      <c r="X590" s="20"/>
    </row>
    <row r="591" spans="22:24" x14ac:dyDescent="0.25">
      <c r="V591" s="20"/>
      <c r="W591" s="20"/>
      <c r="X591" s="20"/>
    </row>
    <row r="592" spans="22:24" x14ac:dyDescent="0.25">
      <c r="V592" s="20"/>
      <c r="W592" s="20"/>
      <c r="X592" s="20"/>
    </row>
    <row r="593" spans="22:24" x14ac:dyDescent="0.25">
      <c r="V593" s="20"/>
      <c r="W593" s="20"/>
      <c r="X593" s="20"/>
    </row>
    <row r="594" spans="22:24" x14ac:dyDescent="0.25">
      <c r="V594" s="20"/>
      <c r="W594" s="20"/>
      <c r="X594" s="20"/>
    </row>
    <row r="595" spans="22:24" x14ac:dyDescent="0.25">
      <c r="V595" s="20"/>
      <c r="W595" s="20"/>
      <c r="X595" s="20"/>
    </row>
    <row r="596" spans="22:24" x14ac:dyDescent="0.25">
      <c r="V596" s="20"/>
      <c r="W596" s="20"/>
      <c r="X596" s="20"/>
    </row>
    <row r="597" spans="22:24" x14ac:dyDescent="0.25">
      <c r="V597" s="20"/>
      <c r="W597" s="20"/>
      <c r="X597" s="20"/>
    </row>
    <row r="598" spans="22:24" x14ac:dyDescent="0.25">
      <c r="V598" s="20"/>
      <c r="W598" s="20"/>
      <c r="X598" s="20"/>
    </row>
    <row r="599" spans="22:24" x14ac:dyDescent="0.25">
      <c r="V599" s="20"/>
      <c r="W599" s="20"/>
      <c r="X599" s="20"/>
    </row>
  </sheetData>
  <sheetProtection selectLockedCells="1"/>
  <customSheetViews>
    <customSheetView guid="{28593A87-E4D4-4385-83FD-6149FFC149DA}" hiddenRows="1" hiddenColumns="1" topLeftCell="I1">
      <selection activeCell="T1" sqref="T1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Y2:AA2"/>
  </mergeCells>
  <conditionalFormatting sqref="Y3">
    <cfRule type="containsText" dxfId="26" priority="12" operator="containsText" text="ПРОВЕРИТЬ">
      <formula>NOT(ISERROR(SEARCH("ПРОВЕРИТЬ",Y3)))</formula>
    </cfRule>
    <cfRule type="containsText" dxfId="25" priority="13" operator="containsText" text="ПРОВЕРИТЬ">
      <formula>NOT(ISERROR(SEARCH("ПРОВЕРИТЬ",Y3)))</formula>
    </cfRule>
  </conditionalFormatting>
  <conditionalFormatting sqref="Z3">
    <cfRule type="containsText" dxfId="24" priority="10" operator="containsText" text="ПРОВЕРИТЬ">
      <formula>NOT(ISERROR(SEARCH("ПРОВЕРИТЬ",Z3)))</formula>
    </cfRule>
    <cfRule type="containsText" dxfId="23" priority="11" operator="containsText" text="ПРОВЕРИТЬ">
      <formula>NOT(ISERROR(SEARCH("ПРОВЕРИТЬ",Z3)))</formula>
    </cfRule>
  </conditionalFormatting>
  <conditionalFormatting sqref="AA3">
    <cfRule type="containsText" dxfId="22" priority="8" operator="containsText" text="ПРОВЕРИТЬ">
      <formula>NOT(ISERROR(SEARCH("ПРОВЕРИТЬ",AA3)))</formula>
    </cfRule>
    <cfRule type="containsText" dxfId="21" priority="9" operator="containsText" text="ПРОВЕРИТЬ">
      <formula>NOT(ISERROR(SEARCH("ПРОВЕРИТЬ",AA3)))</formula>
    </cfRule>
  </conditionalFormatting>
  <conditionalFormatting sqref="AE4:AE300">
    <cfRule type="containsText" dxfId="20" priority="7" operator="containsText" text="проверить">
      <formula>NOT(ISERROR(SEARCH("проверить",AE4)))</formula>
    </cfRule>
  </conditionalFormatting>
  <conditionalFormatting sqref="AF2:AH3">
    <cfRule type="cellIs" dxfId="19" priority="6" operator="greaterThan">
      <formula>0.33</formula>
    </cfRule>
  </conditionalFormatting>
  <conditionalFormatting sqref="Q4 J15">
    <cfRule type="containsText" dxfId="18" priority="5" operator="containsText" text="проверить">
      <formula>NOT(ISERROR(SEARCH("проверить",J4)))</formula>
    </cfRule>
  </conditionalFormatting>
  <conditionalFormatting sqref="I14">
    <cfRule type="containsText" dxfId="17" priority="4" operator="containsText" text=" ">
      <formula>NOT(ISERROR(SEARCH(" ",I14)))</formula>
    </cfRule>
  </conditionalFormatting>
  <conditionalFormatting sqref="N2">
    <cfRule type="cellIs" dxfId="16" priority="3" operator="greaterThan">
      <formula>0</formula>
    </cfRule>
  </conditionalFormatting>
  <conditionalFormatting sqref="J9">
    <cfRule type="containsText" dxfId="15" priority="2" operator="containsText" text="проверить">
      <formula>NOT(ISERROR(SEARCH("проверить",J9)))</formula>
    </cfRule>
  </conditionalFormatting>
  <conditionalFormatting sqref="K7">
    <cfRule type="containsText" dxfId="14" priority="1" operator="containsText" text="действующий меньше среднерыночного">
      <formula>NOT(ISERROR(SEARCH("действующий меньше среднерыночного",K7)))</formula>
    </cfRule>
  </conditionalFormatting>
  <pageMargins left="0.75" right="0.75" top="1" bottom="1" header="0.5" footer="0.5"/>
  <pageSetup paperSize="9" orientation="portrait" r:id="rId2"/>
  <headerFooter alignWithMargins="0"/>
  <ignoredErrors>
    <ignoredError sqref="J15" evalError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E599"/>
  <sheetViews>
    <sheetView workbookViewId="0">
      <pane ySplit="1" topLeftCell="A2" activePane="bottomLeft" state="frozen"/>
      <selection pane="bottomLeft" activeCell="B2" sqref="B2"/>
    </sheetView>
  </sheetViews>
  <sheetFormatPr defaultColWidth="9.140625" defaultRowHeight="15.75" x14ac:dyDescent="0.25"/>
  <cols>
    <col min="1" max="1" width="14.5703125" style="13" customWidth="1"/>
    <col min="2" max="2" width="20.85546875" style="13" bestFit="1" customWidth="1"/>
    <col min="3" max="3" width="18.42578125" style="13" bestFit="1" customWidth="1"/>
    <col min="4" max="4" width="19.28515625" style="13" bestFit="1" customWidth="1"/>
    <col min="5" max="5" width="82" style="13" customWidth="1"/>
    <col min="6" max="6" width="9.140625" style="13" customWidth="1"/>
    <col min="7" max="7" width="9.140625" style="13" hidden="1" customWidth="1"/>
    <col min="8" max="8" width="11.7109375" style="13" hidden="1" customWidth="1"/>
    <col min="9" max="9" width="49.5703125" style="13" hidden="1" customWidth="1"/>
    <col min="10" max="10" width="16.7109375" style="14" hidden="1" customWidth="1"/>
    <col min="11" max="11" width="13.140625" style="13" hidden="1" customWidth="1"/>
    <col min="12" max="12" width="12.7109375" style="13" hidden="1" customWidth="1"/>
    <col min="13" max="13" width="10.7109375" style="13" hidden="1" customWidth="1"/>
    <col min="14" max="14" width="12.85546875" style="13" hidden="1" customWidth="1"/>
    <col min="15" max="15" width="12.7109375" style="13" hidden="1" customWidth="1"/>
    <col min="16" max="16" width="6.140625" style="13" hidden="1" customWidth="1"/>
    <col min="17" max="17" width="1.5703125" style="13" hidden="1" customWidth="1"/>
    <col min="18" max="18" width="9" style="13" hidden="1" customWidth="1"/>
    <col min="19" max="19" width="13.42578125" style="13" hidden="1" customWidth="1"/>
    <col min="20" max="20" width="10.42578125" style="13" hidden="1" customWidth="1"/>
    <col min="21" max="21" width="5.85546875" style="13" hidden="1" customWidth="1"/>
    <col min="22" max="22" width="13.140625" style="13" hidden="1" customWidth="1"/>
    <col min="23" max="23" width="14.140625" style="13" hidden="1" customWidth="1"/>
    <col min="24" max="24" width="11.28515625" style="13" hidden="1" customWidth="1"/>
    <col min="25" max="25" width="12.140625" style="13" hidden="1" customWidth="1"/>
    <col min="26" max="26" width="11.28515625" style="13" hidden="1" customWidth="1"/>
    <col min="27" max="27" width="13.28515625" style="13" hidden="1" customWidth="1"/>
    <col min="28" max="30" width="16" style="13" hidden="1" customWidth="1"/>
    <col min="31" max="31" width="0" style="13" hidden="1" customWidth="1"/>
    <col min="32" max="34" width="13.140625" style="13" hidden="1" customWidth="1"/>
    <col min="35" max="50" width="0" style="13" hidden="1" customWidth="1"/>
    <col min="51" max="16384" width="9.140625" style="13"/>
  </cols>
  <sheetData>
    <row r="1" spans="1:57" ht="16.5" thickBot="1" x14ac:dyDescent="0.3">
      <c r="A1" s="18"/>
      <c r="B1" s="19"/>
      <c r="C1" s="19"/>
      <c r="D1" s="19"/>
      <c r="Q1" s="129" t="s">
        <v>149</v>
      </c>
      <c r="R1" s="135"/>
      <c r="S1" s="136"/>
      <c r="T1" s="125">
        <f>'Результаты расчета'!T1</f>
        <v>0</v>
      </c>
      <c r="U1" s="128"/>
      <c r="V1" s="137" t="s">
        <v>150</v>
      </c>
      <c r="W1" s="15"/>
      <c r="X1" s="15"/>
    </row>
    <row r="2" spans="1:57" ht="16.5" thickBot="1" x14ac:dyDescent="0.3">
      <c r="A2" s="18"/>
      <c r="B2" s="19"/>
      <c r="C2" s="19"/>
      <c r="D2" s="19"/>
      <c r="H2" s="60" t="s">
        <v>131</v>
      </c>
      <c r="I2" s="13" t="s">
        <v>130</v>
      </c>
      <c r="J2" s="142">
        <f>'Результаты расчета'!J2</f>
        <v>37400</v>
      </c>
      <c r="K2" s="13" t="e">
        <f>IF(N2&lt;0,"меньше оптимального на",IF(N2=0,"равен оптимальному",IF(N2&gt;0,"больше оптимального на")))</f>
        <v>#REF!</v>
      </c>
      <c r="N2" s="68" t="e">
        <f>-(J8-J2)/J2</f>
        <v>#REF!</v>
      </c>
      <c r="O2" s="81">
        <f ca="1">TODAY()</f>
        <v>44656</v>
      </c>
      <c r="Q2" s="123"/>
      <c r="R2" s="124"/>
      <c r="S2" s="56"/>
      <c r="T2" s="56"/>
      <c r="U2" s="76"/>
      <c r="V2" s="76"/>
      <c r="W2" s="71"/>
      <c r="X2" s="71"/>
      <c r="Y2" s="176">
        <f>'Ввод данных'!L2</f>
        <v>0</v>
      </c>
      <c r="Z2" s="176"/>
      <c r="AA2" s="177"/>
      <c r="AB2" s="12">
        <f>'Ввод данных'!P2</f>
        <v>0</v>
      </c>
      <c r="AC2" s="12">
        <f>'Ввод данных'!Q2</f>
        <v>0</v>
      </c>
      <c r="AD2" s="12">
        <f>'Ввод данных'!R2</f>
        <v>0</v>
      </c>
      <c r="AE2" s="20"/>
      <c r="AF2" s="12">
        <f t="shared" ref="AF2:AH3" si="0">AB2</f>
        <v>0</v>
      </c>
      <c r="AG2" s="12">
        <f t="shared" si="0"/>
        <v>0</v>
      </c>
      <c r="AH2" s="12">
        <f t="shared" si="0"/>
        <v>0</v>
      </c>
    </row>
    <row r="3" spans="1:57" ht="16.5" thickBot="1" x14ac:dyDescent="0.3">
      <c r="A3" s="18"/>
      <c r="B3" s="19"/>
      <c r="C3" s="19"/>
      <c r="D3" s="19"/>
      <c r="H3" s="61">
        <f>COUNT('Ввод данных'!Q4:Q300)</f>
        <v>34</v>
      </c>
      <c r="I3" s="13" t="s">
        <v>135</v>
      </c>
      <c r="J3" s="143">
        <f>'Результаты расчета'!J3</f>
        <v>41065</v>
      </c>
      <c r="K3" s="9">
        <f ca="1">DATEDIF(J3,O2,"m")</f>
        <v>118</v>
      </c>
      <c r="L3" s="123" t="s">
        <v>148</v>
      </c>
      <c r="Q3" s="123" t="s">
        <v>151</v>
      </c>
      <c r="R3" s="127"/>
      <c r="S3" s="77"/>
      <c r="T3" s="122">
        <f>'Результаты расчета'!T3</f>
        <v>0.05</v>
      </c>
      <c r="U3" s="77"/>
      <c r="V3" s="77"/>
      <c r="W3" s="120"/>
      <c r="X3" s="15"/>
      <c r="Y3" s="69" t="str">
        <f>'Ввод данных'!L3</f>
        <v>ОТ</v>
      </c>
      <c r="Z3" s="7" t="str">
        <f>'Ввод данных'!M3</f>
        <v>СРЕДНЕЕ</v>
      </c>
      <c r="AA3" s="7" t="str">
        <f>'Ввод данных'!N3</f>
        <v>ДО</v>
      </c>
      <c r="AB3" s="12">
        <f>'Ввод данных'!P3</f>
        <v>0</v>
      </c>
      <c r="AC3" s="12">
        <f>'Ввод данных'!Q3</f>
        <v>0</v>
      </c>
      <c r="AD3" s="12">
        <f>'Ввод данных'!R3</f>
        <v>0</v>
      </c>
      <c r="AE3" s="20"/>
      <c r="AF3" s="12">
        <f t="shared" si="0"/>
        <v>0</v>
      </c>
      <c r="AG3" s="12">
        <f t="shared" si="0"/>
        <v>0</v>
      </c>
      <c r="AH3" s="12">
        <f t="shared" si="0"/>
        <v>0</v>
      </c>
    </row>
    <row r="4" spans="1:57" ht="16.5" thickBot="1" x14ac:dyDescent="0.3">
      <c r="A4" s="21"/>
      <c r="B4" s="22" t="s">
        <v>159</v>
      </c>
      <c r="C4" s="22" t="s">
        <v>160</v>
      </c>
      <c r="D4" s="23" t="s">
        <v>161</v>
      </c>
      <c r="H4" s="15"/>
      <c r="I4" s="82" t="str">
        <f>IF(AND(C7-C9&gt;=0,(C7-C9)/C7*100&lt;20),"Большинство компаний платят больше",IF(AND(C7-C9&lt;0,(C9-C7)/C7*100&lt;=20),"Большинство компаний платят меньше","ПРОВЕРЬТЕ ДАННЫЕ"))</f>
        <v>Большинство компаний платят меньше</v>
      </c>
      <c r="J4" s="83" t="e">
        <f>IF(I4="проверьте данные"," ",IF(L17=" ",C9,IF(L17&gt;0,L17*C9,IF(I4="проверьте данные"," "))))</f>
        <v>#REF!</v>
      </c>
      <c r="Q4" s="29"/>
      <c r="R4" s="78"/>
      <c r="S4" s="80" t="e">
        <f>IF(AND(J2&lt;J7,T3=0),J7,IF(AND(J2&lt;J7,T3=0.05),J7+S13*5,IF(AND(J2&lt;=J7,T3=0.15),J7+S13*10,IF(AND(J2&lt;=J7,T3&gt;=0.2),J7+S13*10,IF(AND(J2&lt;J7,T3=0.1),J7+S13*T3/2*100,IF(AND((J8-J2)/J2&lt;0.05,0&lt;=(J8-J2)/J2,J2&gt;J7,T3&gt;=0)," ",IF(AND((J8-J2)/J2&lt;0.15,0.05&lt;=(J8-J2)/J2,J2&gt;J7,T3&gt;=0),J8,IF(AND((J8-J2)/J2&lt;0.2,0.15&lt;=(J8-J2)/J2,J2&gt;J7,T3&gt;=0),J8-J2*0.05,IF(AND((J8-J2)/J2&lt;0.25,0.2&lt;=(J8-J2)/J2,J2&gt;J7,T3&gt;=0),J8-J2*0.1,IF(AND((J8-J2)/J2&lt;0.4,0.25&lt;=(J8-J2)/J2,J2&gt;J7,T3&gt;=0),J8-J2*0.15,IF(AND((J8-J2)/J2&lt;2,0.4&lt;=(J8-J2)/J2,J2&gt;J7,T3&gt;=0),J8-J2*0.2," ")))))))))))</f>
        <v>#REF!</v>
      </c>
      <c r="T4" s="63" t="e">
        <f>IF(T1=0,$J$7+$S$13*T3*100,($J$7+$S$13*T3*100)*(1+T1))</f>
        <v>#REF!</v>
      </c>
      <c r="U4" s="80" t="e">
        <f>IF(AND(J2&lt;J7,T3=0),J7,IF(AND(J2&lt;J7,T3=0.075),J7+S13*7.5,IF(AND(J2&lt;=J7,T3=0.225),J7+S13*15,IF(AND(J2&lt;=J7,T3&gt;=0.3),J7+S13*15,IF(AND(J2&lt;J7,T3=0.15),J7+S13*T3/2*100,IF(AND((J8-J2)/J2&lt;0.075,0&lt;=(J8-J2)/J2,J2&gt;J7,T3&gt;=0)," ",IF(AND((J8-J2)/J2&lt;0.225,0.075&lt;=(J8-J2)/J2,J2&gt;J7,T3&gt;=0),J8,IF(AND((J8-J2)/J2&lt;0.3,0.225&lt;=(J8-J2)/J2,J2&gt;J7,T3&gt;=0),J8-J2*0.075,IF(AND((J8-J2)/J2&lt;0.375,0.3&lt;=(J8-J2)/J2,J2&gt;J7,T3&gt;=0),J8-J2*0.15,IF(AND((J8-J2)/J2&lt;0.6,0.375&lt;=(J8-J2)/J2,J2&gt;J7,T3&gt;=0),J8-J2*0.225,IF(AND((J8-J2)/J2&lt;0.3,0.6&lt;=(J8-J2)/J2,J2&gt;J7,T3&gt;=0),J8-J2*0.3," ")))))))))))</f>
        <v>#REF!</v>
      </c>
      <c r="V4" s="79"/>
      <c r="W4" s="72"/>
      <c r="X4" s="73"/>
      <c r="Y4" s="70">
        <f>'Ввод данных'!L4</f>
        <v>80</v>
      </c>
      <c r="Z4" s="24">
        <f>'Ввод данных'!M4</f>
        <v>0</v>
      </c>
      <c r="AA4" s="24">
        <f>'Ввод данных'!N4</f>
        <v>200</v>
      </c>
      <c r="AB4" s="25">
        <f>'Ввод данных'!P4</f>
        <v>80</v>
      </c>
      <c r="AC4" s="25">
        <f>'Ввод данных'!Q4</f>
        <v>100</v>
      </c>
      <c r="AD4" s="25">
        <f>'Ввод данных'!R4</f>
        <v>200</v>
      </c>
      <c r="AE4" s="10" t="e">
        <f>'Ввод данных'!#REF!</f>
        <v>#REF!</v>
      </c>
      <c r="AF4" s="25" t="e">
        <f>IF(OR(AE4="проверить",AND(AB4="некорректно",AC4="некорректно",AD4="некорректно"))," ",AB4)</f>
        <v>#REF!</v>
      </c>
      <c r="AG4" s="25" t="e">
        <f>IF(OR(AE4="проверить",AND(AB4="некорректно",AC4="некорректно",AD4="некорректно"))," ",AC4)</f>
        <v>#REF!</v>
      </c>
      <c r="AH4" s="25" t="e">
        <f>IF(OR(AE4="проверить",AND(AB4="некорректно",AC4="некорректно",AD4="некорректно"))," ",AD4)</f>
        <v>#REF!</v>
      </c>
    </row>
    <row r="5" spans="1:57" ht="16.5" thickBot="1" x14ac:dyDescent="0.3">
      <c r="A5" s="41" t="s">
        <v>2</v>
      </c>
      <c r="B5" s="42">
        <f>_xlfn.QUARTILE.INC('Ввод данных'!P4:P300,4)</f>
        <v>180</v>
      </c>
      <c r="C5" s="42">
        <f>_xlfn.QUARTILE.INC('Ввод данных'!Q4:Q300,4)</f>
        <v>198.00000000000003</v>
      </c>
      <c r="D5" s="43">
        <f>_xlfn.QUARTILE.INC('Ввод данных'!R4:R300,4)</f>
        <v>250</v>
      </c>
      <c r="E5" s="165" t="s">
        <v>162</v>
      </c>
      <c r="H5" s="15"/>
      <c r="I5" s="82" t="str">
        <f>IF(I4="проверьте данные"," ","Минимальный оплаты труда")</f>
        <v>Минимальный оплаты труда</v>
      </c>
      <c r="J5" s="83" t="e">
        <f>IF(I4="проверьте данные"," ",IF(L17=" ",C10,IF(L17&gt;0,L17*C10,IF(I4="проверьте данные"," "))))</f>
        <v>#REF!</v>
      </c>
      <c r="K5" s="17"/>
      <c r="Q5" s="29"/>
      <c r="T5" s="64"/>
      <c r="U5" s="73"/>
      <c r="V5" s="74"/>
      <c r="W5" s="75"/>
      <c r="X5" s="73"/>
      <c r="Y5" s="70">
        <f>'Ввод данных'!L5</f>
        <v>80</v>
      </c>
      <c r="Z5" s="24">
        <f>'Ввод данных'!M5</f>
        <v>0</v>
      </c>
      <c r="AA5" s="24">
        <f>'Ввод данных'!N5</f>
        <v>150</v>
      </c>
      <c r="AB5" s="25">
        <f>'Ввод данных'!P5</f>
        <v>80</v>
      </c>
      <c r="AC5" s="25">
        <f>'Ввод данных'!Q5</f>
        <v>100</v>
      </c>
      <c r="AD5" s="25">
        <f>'Ввод данных'!R5</f>
        <v>150</v>
      </c>
      <c r="AE5" s="10" t="e">
        <f>'Ввод данных'!#REF!</f>
        <v>#REF!</v>
      </c>
      <c r="AF5" s="25" t="e">
        <f t="shared" ref="AF5:AF68" si="1">IF(OR(AE5="проверить",AND(AB5="некорректно",AC5="некорректно",AD5="некорректно"))," ",AB5)</f>
        <v>#REF!</v>
      </c>
      <c r="AG5" s="25" t="e">
        <f t="shared" ref="AG5:AG68" si="2">IF(OR(AE5="проверить",AND(AB5="некорректно",AC5="некорректно",AD5="некорректно"))," ",AC5)</f>
        <v>#REF!</v>
      </c>
      <c r="AH5" s="25" t="e">
        <f t="shared" ref="AH5:AH68" si="3">IF(OR(AE5="проверить",AND(AB5="некорректно",AC5="некорректно",AD5="некорректно"))," ",AD5)</f>
        <v>#REF!</v>
      </c>
    </row>
    <row r="6" spans="1:57" x14ac:dyDescent="0.25">
      <c r="A6" s="33">
        <v>0.75</v>
      </c>
      <c r="B6" s="31">
        <f>_xlfn.QUARTILE.INC('Ввод данных'!P4:P300,3)</f>
        <v>100</v>
      </c>
      <c r="C6" s="31">
        <f>_xlfn.QUARTILE.INC('Ввод данных'!Q4:Q300,3)</f>
        <v>110.00000000000001</v>
      </c>
      <c r="D6" s="32">
        <f>_xlfn.QUARTILE.INC('Ввод данных'!R4:R300,3)</f>
        <v>150</v>
      </c>
      <c r="E6" s="165" t="s">
        <v>164</v>
      </c>
      <c r="H6" s="15"/>
      <c r="I6" s="84" t="str">
        <f>IF(I4="проверьте данные"," ","Нижний квартиль")</f>
        <v>Нижний квартиль</v>
      </c>
      <c r="J6" s="83" t="e">
        <f>IF(L17=" ",C8,IF(L17&gt;0,L17*C8,IF(I4="проверьте данные"," ")))</f>
        <v>#REF!</v>
      </c>
      <c r="R6" s="20"/>
      <c r="S6" s="44"/>
      <c r="T6" s="62"/>
      <c r="U6" s="64"/>
      <c r="V6" s="65"/>
      <c r="W6" s="66"/>
      <c r="X6" s="67"/>
      <c r="Y6" s="24">
        <f>'Ввод данных'!L6</f>
        <v>180</v>
      </c>
      <c r="Z6" s="24">
        <f>'Ввод данных'!M6</f>
        <v>0</v>
      </c>
      <c r="AA6" s="24">
        <f>'Ввод данных'!N6</f>
        <v>0</v>
      </c>
      <c r="AB6" s="25">
        <f>'Ввод данных'!P6</f>
        <v>180</v>
      </c>
      <c r="AC6" s="25">
        <f>'Ввод данных'!Q6</f>
        <v>198.00000000000003</v>
      </c>
      <c r="AD6" s="25">
        <f>'Ввод данных'!R6</f>
        <v>216</v>
      </c>
      <c r="AE6" s="10" t="e">
        <f>'Ввод данных'!#REF!</f>
        <v>#REF!</v>
      </c>
      <c r="AF6" s="25" t="e">
        <f t="shared" si="1"/>
        <v>#REF!</v>
      </c>
      <c r="AG6" s="25" t="e">
        <f t="shared" si="2"/>
        <v>#REF!</v>
      </c>
      <c r="AH6" s="25" t="e">
        <f t="shared" si="3"/>
        <v>#REF!</v>
      </c>
    </row>
    <row r="7" spans="1:57" x14ac:dyDescent="0.25">
      <c r="A7" s="149" t="s">
        <v>1</v>
      </c>
      <c r="B7" s="35">
        <f>_xlfn.QUARTILE.INC('Ввод данных'!P4:P300,2)</f>
        <v>80</v>
      </c>
      <c r="C7" s="36">
        <f>_xlfn.QUARTILE.INC('Ввод данных'!Q4:Q300,2)</f>
        <v>88</v>
      </c>
      <c r="D7" s="37">
        <f>_xlfn.QUARTILE.INC('Ввод данных'!R4:R300,2)</f>
        <v>100</v>
      </c>
      <c r="E7" s="166" t="s">
        <v>158</v>
      </c>
      <c r="H7" s="15"/>
      <c r="I7" s="15" t="str">
        <f>IF(I4="проверьте данные"," ","Среднерыночный размер оплаты труда")</f>
        <v>Среднерыночный размер оплаты труда</v>
      </c>
      <c r="J7" s="85" t="e">
        <f>IF(L17=" ",C7,IF(L17&gt;0,L17*C7,IF(I4="проверьте данные"," ")))</f>
        <v>#REF!</v>
      </c>
      <c r="K7" s="17" t="e">
        <f>IF(J2&lt;J7,"действующий меньше среднерыночного",IF(J2&gt;J7,"действующий больше среднерыночного","действующий равен среднерыночному"))</f>
        <v>#REF!</v>
      </c>
      <c r="L7" s="17"/>
      <c r="M7" s="34"/>
      <c r="N7" s="34"/>
      <c r="R7" s="20"/>
      <c r="S7" s="44"/>
      <c r="T7" s="62"/>
      <c r="U7" s="64"/>
      <c r="V7" s="66"/>
      <c r="W7" s="66"/>
      <c r="X7" s="67"/>
      <c r="Y7" s="24">
        <f>'Ввод данных'!L7</f>
        <v>150</v>
      </c>
      <c r="Z7" s="24">
        <f>'Ввод данных'!M7</f>
        <v>0</v>
      </c>
      <c r="AA7" s="24">
        <f>'Ввод данных'!N7</f>
        <v>250</v>
      </c>
      <c r="AB7" s="25">
        <f>'Ввод данных'!P7</f>
        <v>150</v>
      </c>
      <c r="AC7" s="25">
        <f>'Ввод данных'!Q7</f>
        <v>187.5</v>
      </c>
      <c r="AD7" s="25">
        <f>'Ввод данных'!R7</f>
        <v>250</v>
      </c>
      <c r="AE7" s="10" t="str">
        <f>'Ввод данных'!O7</f>
        <v xml:space="preserve"> </v>
      </c>
      <c r="AF7" s="25">
        <f t="shared" si="1"/>
        <v>150</v>
      </c>
      <c r="AG7" s="25">
        <f t="shared" si="2"/>
        <v>187.5</v>
      </c>
      <c r="AH7" s="25">
        <f t="shared" si="3"/>
        <v>250</v>
      </c>
    </row>
    <row r="8" spans="1:57" x14ac:dyDescent="0.25">
      <c r="A8" s="33">
        <v>0.25</v>
      </c>
      <c r="B8" s="31">
        <f>_xlfn.QUARTILE.INC('Ввод данных'!P4:P300,1)</f>
        <v>60</v>
      </c>
      <c r="C8" s="31">
        <f>QUARTILE('Ввод данных'!Q4:Q300,1)</f>
        <v>66.5</v>
      </c>
      <c r="D8" s="32">
        <f>_xlfn.QUARTILE.INC('Ввод данных'!R4:R300,1)</f>
        <v>80</v>
      </c>
      <c r="E8" s="165" t="s">
        <v>163</v>
      </c>
      <c r="F8" s="150"/>
      <c r="G8" s="150"/>
      <c r="H8" s="151"/>
      <c r="I8" s="151" t="str">
        <f>IF(I4="Проверьте данные"," ",IF(T1=0,"Оптимальный размер","С квалиф. коэффициентом"))</f>
        <v>Оптимальный размер</v>
      </c>
      <c r="J8" s="152" t="e">
        <f>T4</f>
        <v>#REF!</v>
      </c>
      <c r="K8" s="150"/>
      <c r="L8" s="150"/>
      <c r="M8" s="150"/>
      <c r="N8" s="150"/>
      <c r="O8" s="150"/>
      <c r="P8" s="150"/>
      <c r="Q8" s="150"/>
      <c r="R8" s="153"/>
      <c r="S8" s="154"/>
      <c r="T8" s="155"/>
      <c r="U8" s="156"/>
      <c r="V8" s="157"/>
      <c r="W8" s="157"/>
      <c r="X8" s="158"/>
      <c r="Y8" s="159">
        <f>'Ввод данных'!L8</f>
        <v>150</v>
      </c>
      <c r="Z8" s="159">
        <f>'Ввод данных'!M8</f>
        <v>0</v>
      </c>
      <c r="AA8" s="159">
        <f>'Ввод данных'!N8</f>
        <v>0</v>
      </c>
      <c r="AB8" s="159">
        <f>'Ввод данных'!P8</f>
        <v>150</v>
      </c>
      <c r="AC8" s="159">
        <f>'Ввод данных'!Q8</f>
        <v>165</v>
      </c>
      <c r="AD8" s="159">
        <f>'Ввод данных'!R8</f>
        <v>180</v>
      </c>
      <c r="AE8" s="160" t="str">
        <f>'Ввод данных'!O8</f>
        <v xml:space="preserve"> </v>
      </c>
      <c r="AF8" s="159">
        <f t="shared" si="1"/>
        <v>150</v>
      </c>
      <c r="AG8" s="159">
        <f t="shared" si="2"/>
        <v>165</v>
      </c>
      <c r="AH8" s="159">
        <f t="shared" si="3"/>
        <v>180</v>
      </c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</row>
    <row r="9" spans="1:57" hidden="1" x14ac:dyDescent="0.25">
      <c r="A9" s="30" t="s">
        <v>6</v>
      </c>
      <c r="B9" s="38">
        <f>AVERAGE('Ввод данных'!P4:P300)</f>
        <v>82.088235294117652</v>
      </c>
      <c r="C9" s="39">
        <f>AVERAGE('Ввод данных'!Q4:Q300)</f>
        <v>95.5</v>
      </c>
      <c r="D9" s="40">
        <f>AVERAGE('Ввод данных'!R4:R300)</f>
        <v>116.41176470588235</v>
      </c>
      <c r="E9" s="166"/>
      <c r="F9" s="150"/>
      <c r="G9" s="150"/>
      <c r="H9" s="151"/>
      <c r="I9" s="151" t="str">
        <f>IF(I4="проверьте данные"," ","Расчетный размер оплаты труда")</f>
        <v>Расчетный размер оплаты труда</v>
      </c>
      <c r="J9" s="152" t="e">
        <f>IF(AND(U1=7.5,OR(T3/7.5=1,T3/7.5=2,T3/7.5=3,T3/7.5=4,T3/7.5=5,T3/7.5=6,T3/7.5=7,T3/7.5=8,T3/7.5=9,T3/7.5=10)),U4,S4)</f>
        <v>#REF!</v>
      </c>
      <c r="K9" s="151" t="e">
        <f>IF(J9=" ","не подлежит пересмотру","больше действующего на")</f>
        <v>#REF!</v>
      </c>
      <c r="L9" s="150"/>
      <c r="M9" s="150"/>
      <c r="N9" s="161" t="e">
        <f>IF(J9=" "," ",(J9-J2)/J2)</f>
        <v>#REF!</v>
      </c>
      <c r="O9" s="150"/>
      <c r="P9" s="150"/>
      <c r="Q9" s="150"/>
      <c r="R9" s="153"/>
      <c r="S9" s="154"/>
      <c r="T9" s="155"/>
      <c r="U9" s="156"/>
      <c r="V9" s="157"/>
      <c r="W9" s="157"/>
      <c r="X9" s="158"/>
      <c r="Y9" s="159">
        <f>'Ввод данных'!L9</f>
        <v>0</v>
      </c>
      <c r="Z9" s="159">
        <f>'Ввод данных'!M9</f>
        <v>0</v>
      </c>
      <c r="AA9" s="159">
        <f>'Ввод данных'!N9</f>
        <v>200</v>
      </c>
      <c r="AB9" s="159">
        <f>'Ввод данных'!P9</f>
        <v>140</v>
      </c>
      <c r="AC9" s="159">
        <f>'Ввод данных'!Q9</f>
        <v>170</v>
      </c>
      <c r="AD9" s="159">
        <f>'Ввод данных'!R9</f>
        <v>200</v>
      </c>
      <c r="AE9" s="160" t="str">
        <f>'Ввод данных'!O9</f>
        <v xml:space="preserve"> </v>
      </c>
      <c r="AF9" s="159">
        <f t="shared" si="1"/>
        <v>140</v>
      </c>
      <c r="AG9" s="159">
        <f t="shared" si="2"/>
        <v>170</v>
      </c>
      <c r="AH9" s="159">
        <f t="shared" si="3"/>
        <v>200</v>
      </c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</row>
    <row r="10" spans="1:57" x14ac:dyDescent="0.25">
      <c r="A10" s="30" t="s">
        <v>0</v>
      </c>
      <c r="B10" s="31">
        <f>_xlfn.QUARTILE.INC('Ввод данных'!P4:P300,0)</f>
        <v>30</v>
      </c>
      <c r="C10" s="31">
        <f>_xlfn.QUARTILE.INC('Ввод данных'!Q4:Q300,0)</f>
        <v>37.5</v>
      </c>
      <c r="D10" s="32">
        <f>_xlfn.QUARTILE.INC('Ввод данных'!R4:R300,0)</f>
        <v>50</v>
      </c>
      <c r="E10" s="165" t="s">
        <v>176</v>
      </c>
      <c r="H10" s="15"/>
      <c r="I10" s="82" t="str">
        <f>IF(I4="проверьте данные"," ","Верхний квартиль")</f>
        <v>Верхний квартиль</v>
      </c>
      <c r="J10" s="83" t="e">
        <f>IF(L17=" ",C6,IF(L17&gt;0,L17*C6,IF(I4="проверьте данные"," ")))</f>
        <v>#REF!</v>
      </c>
      <c r="R10" s="20"/>
      <c r="S10" s="44"/>
      <c r="T10" s="62"/>
      <c r="U10" s="64"/>
      <c r="V10" s="66"/>
      <c r="W10" s="66"/>
      <c r="X10" s="67"/>
      <c r="Y10" s="24">
        <f>'Ввод данных'!L10</f>
        <v>120</v>
      </c>
      <c r="Z10" s="24">
        <f>'Ввод данных'!M10</f>
        <v>0</v>
      </c>
      <c r="AA10" s="24">
        <f>'Ввод данных'!N10</f>
        <v>150</v>
      </c>
      <c r="AB10" s="25">
        <f>'Ввод данных'!P10</f>
        <v>120</v>
      </c>
      <c r="AC10" s="25">
        <f>'Ввод данных'!Q10</f>
        <v>135</v>
      </c>
      <c r="AD10" s="25">
        <f>'Ввод данных'!R10</f>
        <v>150</v>
      </c>
      <c r="AE10" s="10" t="str">
        <f>'Ввод данных'!O10</f>
        <v xml:space="preserve"> </v>
      </c>
      <c r="AF10" s="25">
        <f t="shared" si="1"/>
        <v>120</v>
      </c>
      <c r="AG10" s="25">
        <f t="shared" si="2"/>
        <v>135</v>
      </c>
      <c r="AH10" s="25">
        <f t="shared" si="3"/>
        <v>150</v>
      </c>
    </row>
    <row r="11" spans="1:57" x14ac:dyDescent="0.25">
      <c r="H11" s="15"/>
      <c r="I11" s="82" t="str">
        <f>IF(I4="проверьте данные"," ","Максимальный размер оплаты труда")</f>
        <v>Максимальный размер оплаты труда</v>
      </c>
      <c r="J11" s="83" t="e">
        <f>IF(I4="проверьте данные"," ",IF(L17=" ",C5,IF(L17&gt;0,L17*C5,IF(I4="проверьте данные"," "))))</f>
        <v>#REF!</v>
      </c>
      <c r="K11" s="13" t="s">
        <v>133</v>
      </c>
      <c r="R11" s="20"/>
      <c r="S11" s="44"/>
      <c r="T11" s="62"/>
      <c r="U11" s="64"/>
      <c r="V11" s="66"/>
      <c r="W11" s="66"/>
      <c r="X11" s="67"/>
      <c r="Y11" s="24">
        <f>'Ввод данных'!L11</f>
        <v>0</v>
      </c>
      <c r="Z11" s="24">
        <f>'Ввод данных'!M11</f>
        <v>0</v>
      </c>
      <c r="AA11" s="24">
        <f>'Ввод данных'!N11</f>
        <v>150</v>
      </c>
      <c r="AB11" s="25">
        <f>'Ввод данных'!P11</f>
        <v>105</v>
      </c>
      <c r="AC11" s="25">
        <f>'Ввод данных'!Q11</f>
        <v>127.5</v>
      </c>
      <c r="AD11" s="25">
        <f>'Ввод данных'!R11</f>
        <v>150</v>
      </c>
      <c r="AE11" s="10" t="str">
        <f>'Ввод данных'!O11</f>
        <v xml:space="preserve"> </v>
      </c>
      <c r="AF11" s="25">
        <f t="shared" si="1"/>
        <v>105</v>
      </c>
      <c r="AG11" s="25">
        <f t="shared" si="2"/>
        <v>127.5</v>
      </c>
      <c r="AH11" s="25">
        <f t="shared" si="3"/>
        <v>150</v>
      </c>
    </row>
    <row r="12" spans="1:57" hidden="1" x14ac:dyDescent="0.25">
      <c r="I12" s="13" t="s">
        <v>134</v>
      </c>
      <c r="M12" s="20" t="e">
        <f>SUM(N2:N9)</f>
        <v>#REF!</v>
      </c>
      <c r="R12" s="20"/>
      <c r="S12" s="44"/>
      <c r="T12" s="62"/>
      <c r="U12" s="64"/>
      <c r="V12" s="66"/>
      <c r="W12" s="66"/>
      <c r="X12" s="67"/>
      <c r="Y12" s="24">
        <f>'Ввод данных'!L12</f>
        <v>100</v>
      </c>
      <c r="Z12" s="24">
        <f>'Ввод данных'!M12</f>
        <v>0</v>
      </c>
      <c r="AA12" s="24">
        <f>'Ввод данных'!N12</f>
        <v>0</v>
      </c>
      <c r="AB12" s="25">
        <f>'Ввод данных'!P12</f>
        <v>100</v>
      </c>
      <c r="AC12" s="25">
        <f>'Ввод данных'!Q12</f>
        <v>110.00000000000001</v>
      </c>
      <c r="AD12" s="25">
        <f>'Ввод данных'!R12</f>
        <v>120</v>
      </c>
      <c r="AE12" s="10" t="str">
        <f>'Ввод данных'!O12</f>
        <v xml:space="preserve"> </v>
      </c>
      <c r="AF12" s="25">
        <f t="shared" si="1"/>
        <v>100</v>
      </c>
      <c r="AG12" s="25">
        <f t="shared" si="2"/>
        <v>110.00000000000001</v>
      </c>
      <c r="AH12" s="25">
        <f t="shared" si="3"/>
        <v>120</v>
      </c>
    </row>
    <row r="13" spans="1:57" hidden="1" x14ac:dyDescent="0.25">
      <c r="A13" s="18" t="s">
        <v>132</v>
      </c>
      <c r="B13" s="18"/>
      <c r="C13" s="18"/>
      <c r="D13" s="144">
        <f>IF((C6-C7)/25&lt;C7/4,C7/100,C6/25)</f>
        <v>0.88</v>
      </c>
      <c r="E13" s="18"/>
      <c r="R13" s="20"/>
      <c r="S13" s="145">
        <f>D13</f>
        <v>0.88</v>
      </c>
      <c r="T13" s="62"/>
      <c r="U13" s="64"/>
      <c r="V13" s="66"/>
      <c r="W13" s="66"/>
      <c r="X13" s="67"/>
      <c r="Y13" s="24">
        <f>'Ввод данных'!L13</f>
        <v>100</v>
      </c>
      <c r="Z13" s="24">
        <f>'Ввод данных'!M13</f>
        <v>0</v>
      </c>
      <c r="AA13" s="24">
        <f>'Ввод данных'!N13</f>
        <v>0</v>
      </c>
      <c r="AB13" s="25">
        <f>'Ввод данных'!P13</f>
        <v>100</v>
      </c>
      <c r="AC13" s="25">
        <f>'Ввод данных'!Q13</f>
        <v>110.00000000000001</v>
      </c>
      <c r="AD13" s="25">
        <f>'Ввод данных'!R13</f>
        <v>120</v>
      </c>
      <c r="AE13" s="10" t="str">
        <f>'Ввод данных'!O13</f>
        <v xml:space="preserve"> </v>
      </c>
      <c r="AF13" s="25">
        <f t="shared" si="1"/>
        <v>100</v>
      </c>
      <c r="AG13" s="25">
        <f t="shared" si="2"/>
        <v>110.00000000000001</v>
      </c>
      <c r="AH13" s="25">
        <f t="shared" si="3"/>
        <v>120</v>
      </c>
    </row>
    <row r="14" spans="1:57" hidden="1" x14ac:dyDescent="0.25">
      <c r="A14" s="18"/>
      <c r="B14" s="18"/>
      <c r="C14" s="18"/>
      <c r="D14" s="18"/>
      <c r="E14" s="18"/>
      <c r="I14" s="19">
        <f>'Ввод данных'!K1</f>
        <v>1</v>
      </c>
      <c r="J14" s="89" t="s">
        <v>123</v>
      </c>
      <c r="K14" s="90" t="str">
        <f>IF('Ввод данных'!P2&gt;33%,'Ввод данных'!P2," ")</f>
        <v xml:space="preserve"> </v>
      </c>
      <c r="L14" s="90" t="str">
        <f>IF('Ввод данных'!Q2&gt;33%,'Ввод данных'!Q2," ")</f>
        <v xml:space="preserve"> </v>
      </c>
      <c r="M14" s="90" t="str">
        <f>IF('Ввод данных'!R2&gt;33%,'Ввод данных'!R2," ")</f>
        <v xml:space="preserve"> </v>
      </c>
      <c r="R14" s="20"/>
      <c r="S14" s="44"/>
      <c r="T14" s="62"/>
      <c r="U14" s="64"/>
      <c r="V14" s="66"/>
      <c r="W14" s="66"/>
      <c r="X14" s="67"/>
      <c r="Y14" s="24">
        <f>'Ввод данных'!L14</f>
        <v>80</v>
      </c>
      <c r="Z14" s="24">
        <f>'Ввод данных'!M14</f>
        <v>0</v>
      </c>
      <c r="AA14" s="24">
        <f>'Ввод данных'!N14</f>
        <v>120</v>
      </c>
      <c r="AB14" s="25">
        <f>'Ввод данных'!P14</f>
        <v>80</v>
      </c>
      <c r="AC14" s="25">
        <f>'Ввод данных'!Q14</f>
        <v>100</v>
      </c>
      <c r="AD14" s="25">
        <f>'Ввод данных'!R14</f>
        <v>120</v>
      </c>
      <c r="AE14" s="10" t="str">
        <f>'Ввод данных'!O14</f>
        <v xml:space="preserve"> </v>
      </c>
      <c r="AF14" s="25">
        <f t="shared" si="1"/>
        <v>80</v>
      </c>
      <c r="AG14" s="25">
        <f t="shared" si="2"/>
        <v>100</v>
      </c>
      <c r="AH14" s="25">
        <f t="shared" si="3"/>
        <v>120</v>
      </c>
    </row>
    <row r="15" spans="1:57" hidden="1" x14ac:dyDescent="0.25">
      <c r="A15" s="18"/>
      <c r="B15" s="18"/>
      <c r="C15" s="18"/>
      <c r="D15" s="18"/>
      <c r="E15" s="18"/>
      <c r="I15" s="15"/>
      <c r="J15" s="89" t="e">
        <f>VLOOKUP(J14,'Ввод данных'!O:O,1,FALSE)</f>
        <v>#N/A</v>
      </c>
      <c r="K15" s="90" t="str">
        <f>IF('Ввод данных'!P3&gt;33%,'Ввод данных'!P3," ")</f>
        <v xml:space="preserve"> </v>
      </c>
      <c r="L15" s="90" t="str">
        <f>IF('Ввод данных'!Q3&gt;33%,'Ввод данных'!Q3," ")</f>
        <v xml:space="preserve"> </v>
      </c>
      <c r="M15" s="90" t="str">
        <f>IF('Ввод данных'!R3&gt;33%,'Ввод данных'!R3," ")</f>
        <v xml:space="preserve"> </v>
      </c>
      <c r="R15" s="20"/>
      <c r="S15" s="44"/>
      <c r="T15" s="62"/>
      <c r="U15" s="64"/>
      <c r="V15" s="66"/>
      <c r="W15" s="66"/>
      <c r="X15" s="67"/>
      <c r="Y15" s="24">
        <f>'Ввод данных'!L15</f>
        <v>80</v>
      </c>
      <c r="Z15" s="24">
        <f>'Ввод данных'!M15</f>
        <v>0</v>
      </c>
      <c r="AA15" s="24">
        <f>'Ввод данных'!N15</f>
        <v>0</v>
      </c>
      <c r="AB15" s="25">
        <f>'Ввод данных'!P15</f>
        <v>80</v>
      </c>
      <c r="AC15" s="25">
        <f>'Ввод данных'!Q15</f>
        <v>88</v>
      </c>
      <c r="AD15" s="25">
        <f>'Ввод данных'!R15</f>
        <v>96</v>
      </c>
      <c r="AE15" s="10" t="str">
        <f>'Ввод данных'!O15</f>
        <v xml:space="preserve"> </v>
      </c>
      <c r="AF15" s="25">
        <f t="shared" si="1"/>
        <v>80</v>
      </c>
      <c r="AG15" s="25">
        <f t="shared" si="2"/>
        <v>88</v>
      </c>
      <c r="AH15" s="25">
        <f t="shared" si="3"/>
        <v>96</v>
      </c>
    </row>
    <row r="16" spans="1:57" hidden="1" x14ac:dyDescent="0.25">
      <c r="A16" s="18"/>
      <c r="B16" s="56"/>
      <c r="C16" s="18"/>
      <c r="D16" s="19"/>
      <c r="E16" s="18"/>
      <c r="I16" s="13" t="str">
        <f>IF(I14=1," ",IF(I14=2," ",IF(I14=3,"Расчет с региональным коэффициентом",IF(I14="Метод обработки"," ",IF(I14=4,"Расчет с несколькими коэффициентами"," ")))))</f>
        <v xml:space="preserve"> </v>
      </c>
      <c r="O16" s="13" t="str">
        <f>IF(I14=1," ",IF(I14=2," ",IF(I14=3,"Город",IF(I14="Метод обработки"," ",IF(I14=4,""," ")))))</f>
        <v xml:space="preserve"> </v>
      </c>
      <c r="P16" s="13" t="str">
        <f>IF(I14=1," ",IF(I14=2," ",IF(I14=3,"Коэффициент",IF(I14="Метод обработки"," ",IF(I14=4,"Коэффициент"," ")))))</f>
        <v xml:space="preserve"> </v>
      </c>
      <c r="R16" s="20"/>
      <c r="S16" s="44"/>
      <c r="T16" s="62"/>
      <c r="U16" s="64"/>
      <c r="V16" s="66"/>
      <c r="W16" s="66"/>
      <c r="X16" s="67"/>
      <c r="Y16" s="24">
        <f>'Ввод данных'!L16</f>
        <v>0</v>
      </c>
      <c r="Z16" s="24">
        <f>'Ввод данных'!M16</f>
        <v>0</v>
      </c>
      <c r="AA16" s="24">
        <f>'Ввод данных'!N16</f>
        <v>100</v>
      </c>
      <c r="AB16" s="25">
        <f>'Ввод данных'!P16</f>
        <v>70</v>
      </c>
      <c r="AC16" s="25">
        <f>'Ввод данных'!Q16</f>
        <v>85</v>
      </c>
      <c r="AD16" s="25">
        <f>'Ввод данных'!R16</f>
        <v>100</v>
      </c>
      <c r="AE16" s="10" t="str">
        <f>'Ввод данных'!O16</f>
        <v xml:space="preserve"> </v>
      </c>
      <c r="AF16" s="25">
        <f t="shared" si="1"/>
        <v>70</v>
      </c>
      <c r="AG16" s="25">
        <f t="shared" si="2"/>
        <v>85</v>
      </c>
      <c r="AH16" s="25">
        <f t="shared" si="3"/>
        <v>100</v>
      </c>
    </row>
    <row r="17" spans="1:34" hidden="1" x14ac:dyDescent="0.25">
      <c r="A17" s="18"/>
      <c r="B17" s="56"/>
      <c r="C17" s="18"/>
      <c r="D17" s="18"/>
      <c r="E17" s="18"/>
      <c r="H17" s="16"/>
      <c r="L17" s="54" t="e">
        <f>IF('Ввод данных'!#REF!=" "," ",'Ввод данных'!#REF!)</f>
        <v>#REF!</v>
      </c>
      <c r="O17" s="55" t="e">
        <f>IF('Ввод данных'!#REF!=" "," ",IF('Ввод данных'!#REF!=0," ",'Ввод данных'!#REF!))</f>
        <v>#REF!</v>
      </c>
      <c r="P17" s="55" t="e">
        <f>IF('Ввод данных'!#REF!=" "," ",IF('Ввод данных'!#REF!=0," ",'Ввод данных'!#REF!))</f>
        <v>#REF!</v>
      </c>
      <c r="Q17" s="55"/>
      <c r="R17" s="20"/>
      <c r="S17" s="44"/>
      <c r="T17" s="62"/>
      <c r="U17" s="64"/>
      <c r="V17" s="66"/>
      <c r="W17" s="66"/>
      <c r="X17" s="67"/>
      <c r="Y17" s="24">
        <f>'Ввод данных'!L17</f>
        <v>70</v>
      </c>
      <c r="Z17" s="24">
        <f>'Ввод данных'!M17</f>
        <v>0</v>
      </c>
      <c r="AA17" s="24">
        <f>'Ввод данных'!N17</f>
        <v>0</v>
      </c>
      <c r="AB17" s="25">
        <f>'Ввод данных'!P17</f>
        <v>70</v>
      </c>
      <c r="AC17" s="25">
        <f>'Ввод данных'!Q17</f>
        <v>77</v>
      </c>
      <c r="AD17" s="25">
        <f>'Ввод данных'!R17</f>
        <v>84</v>
      </c>
      <c r="AE17" s="10" t="str">
        <f>'Ввод данных'!O17</f>
        <v xml:space="preserve"> </v>
      </c>
      <c r="AF17" s="25">
        <f t="shared" si="1"/>
        <v>70</v>
      </c>
      <c r="AG17" s="25">
        <f t="shared" si="2"/>
        <v>77</v>
      </c>
      <c r="AH17" s="25">
        <f t="shared" si="3"/>
        <v>84</v>
      </c>
    </row>
    <row r="18" spans="1:34" hidden="1" x14ac:dyDescent="0.25">
      <c r="A18" s="18"/>
      <c r="B18" s="57"/>
      <c r="C18" s="58"/>
      <c r="D18" s="18"/>
      <c r="E18" s="18"/>
      <c r="I18" s="29" t="str">
        <f>IF(OR(I14=1,I14=2,I14=7)," ",IF(I14="Метод обработки"," ",IF(OR(I14=2,I14=3,I14=4,I14=5,I14=6),"Среднерыночный размер оплаты труда"," ")))</f>
        <v xml:space="preserve"> </v>
      </c>
      <c r="J18" s="116"/>
      <c r="K18" s="29"/>
      <c r="L18" s="117" t="e">
        <f>IF($L$17=" "," ",J7)</f>
        <v>#REF!</v>
      </c>
      <c r="M18" s="29"/>
      <c r="N18" s="29"/>
      <c r="O18" s="55" t="e">
        <f>IF('Ввод данных'!#REF!=" "," ",IF('Ввод данных'!#REF!=0," ",'Ввод данных'!#REF!))</f>
        <v>#REF!</v>
      </c>
      <c r="P18" s="55" t="e">
        <f>IF('Ввод данных'!#REF!=" "," ",IF('Ввод данных'!#REF!=0," ",'Ввод данных'!#REF!))</f>
        <v>#REF!</v>
      </c>
      <c r="Q18" s="55"/>
      <c r="R18" s="20"/>
      <c r="S18" s="44"/>
      <c r="T18" s="62"/>
      <c r="U18" s="64"/>
      <c r="V18" s="66"/>
      <c r="W18" s="66"/>
      <c r="X18" s="67"/>
      <c r="Y18" s="24">
        <f>'Ввод данных'!L18</f>
        <v>70</v>
      </c>
      <c r="Z18" s="24">
        <f>'Ввод данных'!M18</f>
        <v>0</v>
      </c>
      <c r="AA18" s="24">
        <f>'Ввод данных'!N18</f>
        <v>90</v>
      </c>
      <c r="AB18" s="25">
        <f>'Ввод данных'!P18</f>
        <v>70</v>
      </c>
      <c r="AC18" s="25">
        <f>'Ввод данных'!Q18</f>
        <v>80</v>
      </c>
      <c r="AD18" s="25">
        <f>'Ввод данных'!R18</f>
        <v>90</v>
      </c>
      <c r="AE18" s="10" t="str">
        <f>'Ввод данных'!O18</f>
        <v xml:space="preserve"> </v>
      </c>
      <c r="AF18" s="25">
        <f t="shared" si="1"/>
        <v>70</v>
      </c>
      <c r="AG18" s="25">
        <f t="shared" si="2"/>
        <v>80</v>
      </c>
      <c r="AH18" s="25">
        <f t="shared" si="3"/>
        <v>90</v>
      </c>
    </row>
    <row r="19" spans="1:34" hidden="1" x14ac:dyDescent="0.25">
      <c r="A19" s="18"/>
      <c r="B19" s="18"/>
      <c r="C19" s="18"/>
      <c r="D19" s="18"/>
      <c r="E19" s="18"/>
      <c r="I19" s="118" t="str">
        <f>IF(OR(I14=1,I14=2,I14=7)," ",IF(I14="Метод обработки"," ",IF(OR(I14=2,I14=3,I14=4,I14=5,I14=6),"Оптимальный размер оплаты труда"," ")))</f>
        <v xml:space="preserve"> </v>
      </c>
      <c r="J19" s="116"/>
      <c r="K19" s="29"/>
      <c r="L19" s="117" t="e">
        <f t="shared" ref="L19:L20" si="4">IF($L$17=" "," ",J8)</f>
        <v>#REF!</v>
      </c>
      <c r="M19" s="29"/>
      <c r="N19" s="29"/>
      <c r="O19" s="55" t="e">
        <f>IF('Ввод данных'!#REF!=" "," ",IF('Ввод данных'!#REF!=0," ",'Ввод данных'!#REF!))</f>
        <v>#REF!</v>
      </c>
      <c r="P19" s="55" t="e">
        <f>IF('Ввод данных'!#REF!=" "," ",IF('Ввод данных'!#REF!=0," ",'Ввод данных'!#REF!))</f>
        <v>#REF!</v>
      </c>
      <c r="Q19" s="55"/>
      <c r="R19" s="20"/>
      <c r="S19" s="44"/>
      <c r="T19" s="62"/>
      <c r="U19" s="64"/>
      <c r="V19" s="66"/>
      <c r="W19" s="66"/>
      <c r="X19" s="67"/>
      <c r="Y19" s="24">
        <f>'Ввод данных'!L19</f>
        <v>60</v>
      </c>
      <c r="Z19" s="24">
        <f>'Ввод данных'!M19</f>
        <v>0</v>
      </c>
      <c r="AA19" s="24">
        <f>'Ввод данных'!N19</f>
        <v>80</v>
      </c>
      <c r="AB19" s="25">
        <f>'Ввод данных'!P19</f>
        <v>60</v>
      </c>
      <c r="AC19" s="25">
        <f>'Ввод данных'!Q19</f>
        <v>70</v>
      </c>
      <c r="AD19" s="25">
        <f>'Ввод данных'!R19</f>
        <v>80</v>
      </c>
      <c r="AE19" s="10" t="str">
        <f>'Ввод данных'!O19</f>
        <v xml:space="preserve"> </v>
      </c>
      <c r="AF19" s="25">
        <f t="shared" si="1"/>
        <v>60</v>
      </c>
      <c r="AG19" s="25">
        <f t="shared" si="2"/>
        <v>70</v>
      </c>
      <c r="AH19" s="25">
        <f t="shared" si="3"/>
        <v>80</v>
      </c>
    </row>
    <row r="20" spans="1:34" hidden="1" x14ac:dyDescent="0.25">
      <c r="I20" s="29" t="str">
        <f>IF(OR(I14=1,I14=2,I14=7)," ",IF(I14="Метод обработки"," ",IF(OR(I14=2,I14=3,I14=4,I14=5,I14=6),"Расчетный размер оплаты труда"," ")))</f>
        <v xml:space="preserve"> </v>
      </c>
      <c r="J20" s="116"/>
      <c r="K20" s="29"/>
      <c r="L20" s="117" t="e">
        <f t="shared" si="4"/>
        <v>#REF!</v>
      </c>
      <c r="M20" s="29"/>
      <c r="N20" s="29"/>
      <c r="O20" s="55" t="e">
        <f>IF('Ввод данных'!#REF!=" "," ",IF('Ввод данных'!#REF!=0," ",'Ввод данных'!#REF!))</f>
        <v>#REF!</v>
      </c>
      <c r="P20" s="55" t="e">
        <f>IF('Ввод данных'!#REF!=" "," ",IF('Ввод данных'!#REF!=0," ",'Ввод данных'!#REF!))</f>
        <v>#REF!</v>
      </c>
      <c r="Q20" s="55"/>
      <c r="R20" s="20"/>
      <c r="S20" s="44"/>
      <c r="T20" s="62"/>
      <c r="U20" s="64"/>
      <c r="V20" s="66"/>
      <c r="W20" s="66"/>
      <c r="X20" s="64"/>
      <c r="Y20" s="24">
        <f>'Ввод данных'!L20</f>
        <v>60</v>
      </c>
      <c r="Z20" s="24">
        <f>'Ввод данных'!M20</f>
        <v>0</v>
      </c>
      <c r="AA20" s="24">
        <f>'Ввод данных'!N20</f>
        <v>0</v>
      </c>
      <c r="AB20" s="25">
        <f>'Ввод данных'!P20</f>
        <v>60</v>
      </c>
      <c r="AC20" s="25">
        <f>'Ввод данных'!Q20</f>
        <v>66</v>
      </c>
      <c r="AD20" s="25">
        <f>'Ввод данных'!R20</f>
        <v>72</v>
      </c>
      <c r="AE20" s="10" t="str">
        <f>'Ввод данных'!O20</f>
        <v xml:space="preserve"> </v>
      </c>
      <c r="AF20" s="25">
        <f t="shared" si="1"/>
        <v>60</v>
      </c>
      <c r="AG20" s="25">
        <f t="shared" si="2"/>
        <v>66</v>
      </c>
      <c r="AH20" s="25">
        <f t="shared" si="3"/>
        <v>72</v>
      </c>
    </row>
    <row r="21" spans="1:34" hidden="1" x14ac:dyDescent="0.25">
      <c r="B21" s="45"/>
      <c r="D21" s="17"/>
      <c r="I21" s="29"/>
      <c r="J21" s="116"/>
      <c r="K21" s="29"/>
      <c r="L21" s="29"/>
      <c r="M21" s="29"/>
      <c r="N21" s="29"/>
      <c r="T21" s="64"/>
      <c r="U21" s="64"/>
      <c r="V21" s="64"/>
      <c r="W21" s="64"/>
      <c r="X21" s="64"/>
      <c r="Y21" s="24">
        <f>'Ввод данных'!L21</f>
        <v>0</v>
      </c>
      <c r="Z21" s="24">
        <f>'Ввод данных'!M21</f>
        <v>0</v>
      </c>
      <c r="AA21" s="24">
        <f>'Ввод данных'!N21</f>
        <v>80</v>
      </c>
      <c r="AB21" s="25">
        <f>'Ввод данных'!P21</f>
        <v>56</v>
      </c>
      <c r="AC21" s="25">
        <f>'Ввод данных'!Q21</f>
        <v>68</v>
      </c>
      <c r="AD21" s="25">
        <f>'Ввод данных'!R21</f>
        <v>80</v>
      </c>
      <c r="AE21" s="10" t="str">
        <f>'Ввод данных'!O21</f>
        <v xml:space="preserve"> </v>
      </c>
      <c r="AF21" s="25">
        <f t="shared" si="1"/>
        <v>56</v>
      </c>
      <c r="AG21" s="25">
        <f t="shared" si="2"/>
        <v>68</v>
      </c>
      <c r="AH21" s="25">
        <f t="shared" si="3"/>
        <v>80</v>
      </c>
    </row>
    <row r="22" spans="1:34" hidden="1" x14ac:dyDescent="0.25">
      <c r="V22" s="64"/>
      <c r="W22" s="64"/>
      <c r="X22" s="64"/>
      <c r="Y22" s="24">
        <f>'Ввод данных'!L22</f>
        <v>45</v>
      </c>
      <c r="Z22" s="24">
        <f>'Ввод данных'!M22</f>
        <v>0</v>
      </c>
      <c r="AA22" s="24">
        <f>'Ввод данных'!N22</f>
        <v>60</v>
      </c>
      <c r="AB22" s="25">
        <f>'Ввод данных'!P22</f>
        <v>45</v>
      </c>
      <c r="AC22" s="25">
        <f>'Ввод данных'!Q22</f>
        <v>52.5</v>
      </c>
      <c r="AD22" s="25">
        <f>'Ввод данных'!R22</f>
        <v>60</v>
      </c>
      <c r="AE22" s="10" t="str">
        <f>'Ввод данных'!O22</f>
        <v xml:space="preserve"> </v>
      </c>
      <c r="AF22" s="25">
        <f t="shared" si="1"/>
        <v>45</v>
      </c>
      <c r="AG22" s="25">
        <f t="shared" si="2"/>
        <v>52.5</v>
      </c>
      <c r="AH22" s="25">
        <f t="shared" si="3"/>
        <v>60</v>
      </c>
    </row>
    <row r="23" spans="1:34" hidden="1" x14ac:dyDescent="0.25">
      <c r="Y23" s="24">
        <f>'Ввод данных'!L23</f>
        <v>100</v>
      </c>
      <c r="Z23" s="24">
        <f>'Ввод данных'!M23</f>
        <v>0</v>
      </c>
      <c r="AA23" s="24">
        <f>'Ввод данных'!N23</f>
        <v>0</v>
      </c>
      <c r="AB23" s="25">
        <f>'Ввод данных'!P23</f>
        <v>100</v>
      </c>
      <c r="AC23" s="25">
        <f>'Ввод данных'!Q23</f>
        <v>110.00000000000001</v>
      </c>
      <c r="AD23" s="25">
        <f>'Ввод данных'!R23</f>
        <v>120</v>
      </c>
      <c r="AE23" s="10" t="str">
        <f>'Ввод данных'!O23</f>
        <v xml:space="preserve"> </v>
      </c>
      <c r="AF23" s="25">
        <f t="shared" si="1"/>
        <v>100</v>
      </c>
      <c r="AG23" s="25">
        <f t="shared" si="2"/>
        <v>110.00000000000001</v>
      </c>
      <c r="AH23" s="25">
        <f t="shared" si="3"/>
        <v>120</v>
      </c>
    </row>
    <row r="24" spans="1:34" hidden="1" x14ac:dyDescent="0.25">
      <c r="Y24" s="24">
        <f>'Ввод данных'!L24</f>
        <v>100</v>
      </c>
      <c r="Z24" s="24">
        <f>'Ввод данных'!M24</f>
        <v>0</v>
      </c>
      <c r="AA24" s="24">
        <f>'Ввод данных'!N24</f>
        <v>0</v>
      </c>
      <c r="AB24" s="25">
        <f>'Ввод данных'!P24</f>
        <v>100</v>
      </c>
      <c r="AC24" s="25">
        <f>'Ввод данных'!Q24</f>
        <v>110.00000000000001</v>
      </c>
      <c r="AD24" s="25">
        <f>'Ввод данных'!R24</f>
        <v>120</v>
      </c>
      <c r="AE24" s="10" t="str">
        <f>'Ввод данных'!O24</f>
        <v xml:space="preserve"> </v>
      </c>
      <c r="AF24" s="25">
        <f t="shared" si="1"/>
        <v>100</v>
      </c>
      <c r="AG24" s="25">
        <f t="shared" si="2"/>
        <v>110.00000000000001</v>
      </c>
      <c r="AH24" s="25">
        <f t="shared" si="3"/>
        <v>120</v>
      </c>
    </row>
    <row r="25" spans="1:34" hidden="1" x14ac:dyDescent="0.25">
      <c r="J25" s="147" t="e">
        <f>IF(J9=" "," ",_xlfn.CEILING.PRECISE(J9,50))</f>
        <v>#REF!</v>
      </c>
      <c r="Y25" s="24">
        <f>'Ввод данных'!L25</f>
        <v>80</v>
      </c>
      <c r="Z25" s="24">
        <f>'Ввод данных'!M25</f>
        <v>0</v>
      </c>
      <c r="AA25" s="24">
        <f>'Ввод данных'!N25</f>
        <v>0</v>
      </c>
      <c r="AB25" s="25">
        <f>'Ввод данных'!P25</f>
        <v>80</v>
      </c>
      <c r="AC25" s="25">
        <f>'Ввод данных'!Q25</f>
        <v>88</v>
      </c>
      <c r="AD25" s="25">
        <f>'Ввод данных'!R25</f>
        <v>96</v>
      </c>
      <c r="AE25" s="10" t="str">
        <f>'Ввод данных'!O25</f>
        <v xml:space="preserve"> </v>
      </c>
      <c r="AF25" s="25">
        <f t="shared" si="1"/>
        <v>80</v>
      </c>
      <c r="AG25" s="25">
        <f t="shared" si="2"/>
        <v>88</v>
      </c>
      <c r="AH25" s="25">
        <f t="shared" si="3"/>
        <v>96</v>
      </c>
    </row>
    <row r="26" spans="1:34" hidden="1" x14ac:dyDescent="0.25">
      <c r="J26" s="147" t="e">
        <f>IF(J9=" "," ",_xlfn.CEILING.PRECISE(J9,100))</f>
        <v>#REF!</v>
      </c>
      <c r="Y26" s="24">
        <f>'Ввод данных'!L26</f>
        <v>80</v>
      </c>
      <c r="Z26" s="24">
        <f>'Ввод данных'!M26</f>
        <v>0</v>
      </c>
      <c r="AA26" s="24">
        <f>'Ввод данных'!N26</f>
        <v>100</v>
      </c>
      <c r="AB26" s="25">
        <f>'Ввод данных'!P26</f>
        <v>80</v>
      </c>
      <c r="AC26" s="25">
        <f>'Ввод данных'!Q26</f>
        <v>90</v>
      </c>
      <c r="AD26" s="25">
        <f>'Ввод данных'!R26</f>
        <v>100</v>
      </c>
      <c r="AE26" s="10" t="str">
        <f>'Ввод данных'!O26</f>
        <v xml:space="preserve"> </v>
      </c>
      <c r="AF26" s="25">
        <f t="shared" si="1"/>
        <v>80</v>
      </c>
      <c r="AG26" s="25">
        <f t="shared" si="2"/>
        <v>90</v>
      </c>
      <c r="AH26" s="25">
        <f t="shared" si="3"/>
        <v>100</v>
      </c>
    </row>
    <row r="27" spans="1:34" hidden="1" x14ac:dyDescent="0.25">
      <c r="J27" s="148" t="e">
        <f>IF(J9=" "," ",_xlfn.FLOOR.PRECISE(J9,500))</f>
        <v>#REF!</v>
      </c>
      <c r="Y27" s="24">
        <f>'Ввод данных'!L27</f>
        <v>0</v>
      </c>
      <c r="Z27" s="24">
        <f>'Ввод данных'!M27</f>
        <v>0</v>
      </c>
      <c r="AA27" s="24">
        <f>'Ввод данных'!N27</f>
        <v>100</v>
      </c>
      <c r="AB27" s="25">
        <f>'Ввод данных'!P27</f>
        <v>70</v>
      </c>
      <c r="AC27" s="25">
        <f>'Ввод данных'!Q27</f>
        <v>85</v>
      </c>
      <c r="AD27" s="25">
        <f>'Ввод данных'!R27</f>
        <v>100</v>
      </c>
      <c r="AE27" s="10" t="str">
        <f>'Ввод данных'!O27</f>
        <v xml:space="preserve"> </v>
      </c>
      <c r="AF27" s="25">
        <f t="shared" si="1"/>
        <v>70</v>
      </c>
      <c r="AG27" s="25">
        <f t="shared" si="2"/>
        <v>85</v>
      </c>
      <c r="AH27" s="25">
        <f t="shared" si="3"/>
        <v>100</v>
      </c>
    </row>
    <row r="28" spans="1:34" x14ac:dyDescent="0.25">
      <c r="J28" s="148" t="e">
        <f>IF(J9=" "," ",_xlfn.FLOOR.PRECISE(J9,1000))</f>
        <v>#REF!</v>
      </c>
      <c r="Y28" s="24">
        <f>'Ввод данных'!L28</f>
        <v>70</v>
      </c>
      <c r="Z28" s="24">
        <f>'Ввод данных'!M28</f>
        <v>0</v>
      </c>
      <c r="AA28" s="24">
        <f>'Ввод данных'!N28</f>
        <v>100</v>
      </c>
      <c r="AB28" s="25">
        <f>'Ввод данных'!P28</f>
        <v>70</v>
      </c>
      <c r="AC28" s="25">
        <f>'Ввод данных'!Q28</f>
        <v>85</v>
      </c>
      <c r="AD28" s="25">
        <f>'Ввод данных'!R28</f>
        <v>100</v>
      </c>
      <c r="AE28" s="10" t="str">
        <f>'Ввод данных'!O28</f>
        <v xml:space="preserve"> </v>
      </c>
      <c r="AF28" s="25">
        <f t="shared" si="1"/>
        <v>70</v>
      </c>
      <c r="AG28" s="25">
        <f t="shared" si="2"/>
        <v>85</v>
      </c>
      <c r="AH28" s="25">
        <f t="shared" si="3"/>
        <v>100</v>
      </c>
    </row>
    <row r="29" spans="1:34" x14ac:dyDescent="0.25">
      <c r="Y29" s="24">
        <f>'Ввод данных'!L29</f>
        <v>50</v>
      </c>
      <c r="Z29" s="24">
        <f>'Ввод данных'!M29</f>
        <v>0</v>
      </c>
      <c r="AA29" s="24">
        <f>'Ввод данных'!N29</f>
        <v>100</v>
      </c>
      <c r="AB29" s="25">
        <f>'Ввод данных'!P29</f>
        <v>50</v>
      </c>
      <c r="AC29" s="25">
        <f>'Ввод данных'!Q29</f>
        <v>62.5</v>
      </c>
      <c r="AD29" s="25">
        <f>'Ввод данных'!R29</f>
        <v>100</v>
      </c>
      <c r="AE29" s="10" t="str">
        <f>'Ввод данных'!O29</f>
        <v xml:space="preserve"> </v>
      </c>
      <c r="AF29" s="25">
        <f t="shared" si="1"/>
        <v>50</v>
      </c>
      <c r="AG29" s="25">
        <f t="shared" si="2"/>
        <v>62.5</v>
      </c>
      <c r="AH29" s="25">
        <f t="shared" si="3"/>
        <v>100</v>
      </c>
    </row>
    <row r="30" spans="1:34" x14ac:dyDescent="0.25">
      <c r="Y30" s="24">
        <f>'Ввод данных'!L30</f>
        <v>60</v>
      </c>
      <c r="Z30" s="24">
        <f>'Ввод данных'!M30</f>
        <v>0</v>
      </c>
      <c r="AA30" s="24">
        <f>'Ввод данных'!N30</f>
        <v>0</v>
      </c>
      <c r="AB30" s="25">
        <f>'Ввод данных'!P30</f>
        <v>60</v>
      </c>
      <c r="AC30" s="25">
        <f>'Ввод данных'!Q30</f>
        <v>66</v>
      </c>
      <c r="AD30" s="25">
        <f>'Ввод данных'!R30</f>
        <v>72</v>
      </c>
      <c r="AE30" s="10" t="str">
        <f>'Ввод данных'!O30</f>
        <v xml:space="preserve"> </v>
      </c>
      <c r="AF30" s="25">
        <f t="shared" si="1"/>
        <v>60</v>
      </c>
      <c r="AG30" s="25">
        <f t="shared" si="2"/>
        <v>66</v>
      </c>
      <c r="AH30" s="25">
        <f t="shared" si="3"/>
        <v>72</v>
      </c>
    </row>
    <row r="31" spans="1:34" x14ac:dyDescent="0.25">
      <c r="Y31" s="24">
        <f>'Ввод данных'!L31</f>
        <v>60</v>
      </c>
      <c r="Z31" s="24">
        <f>'Ввод данных'!M31</f>
        <v>0</v>
      </c>
      <c r="AA31" s="24">
        <f>'Ввод данных'!N31</f>
        <v>0</v>
      </c>
      <c r="AB31" s="25">
        <f>'Ввод данных'!P31</f>
        <v>60</v>
      </c>
      <c r="AC31" s="25">
        <f>'Ввод данных'!Q31</f>
        <v>66</v>
      </c>
      <c r="AD31" s="25">
        <f>'Ввод данных'!R31</f>
        <v>72</v>
      </c>
      <c r="AE31" s="10" t="str">
        <f>'Ввод данных'!O31</f>
        <v xml:space="preserve"> </v>
      </c>
      <c r="AF31" s="25">
        <f t="shared" si="1"/>
        <v>60</v>
      </c>
      <c r="AG31" s="25">
        <f t="shared" si="2"/>
        <v>66</v>
      </c>
      <c r="AH31" s="25">
        <f t="shared" si="3"/>
        <v>72</v>
      </c>
    </row>
    <row r="32" spans="1:34" x14ac:dyDescent="0.25">
      <c r="Y32" s="24">
        <f>'Ввод данных'!L32</f>
        <v>55</v>
      </c>
      <c r="Z32" s="24">
        <f>'Ввод данных'!M32</f>
        <v>0</v>
      </c>
      <c r="AA32" s="24">
        <f>'Ввод данных'!N32</f>
        <v>60</v>
      </c>
      <c r="AB32" s="25">
        <f>'Ввод данных'!P32</f>
        <v>55</v>
      </c>
      <c r="AC32" s="25">
        <f>'Ввод данных'!Q32</f>
        <v>57.5</v>
      </c>
      <c r="AD32" s="25">
        <f>'Ввод данных'!R32</f>
        <v>60</v>
      </c>
      <c r="AE32" s="10" t="str">
        <f>'Ввод данных'!O32</f>
        <v xml:space="preserve"> </v>
      </c>
      <c r="AF32" s="25">
        <f t="shared" si="1"/>
        <v>55</v>
      </c>
      <c r="AG32" s="25">
        <f t="shared" si="2"/>
        <v>57.5</v>
      </c>
      <c r="AH32" s="25">
        <f t="shared" si="3"/>
        <v>60</v>
      </c>
    </row>
    <row r="33" spans="25:34" x14ac:dyDescent="0.25">
      <c r="Y33" s="24">
        <f>'Ввод данных'!L33</f>
        <v>80</v>
      </c>
      <c r="Z33" s="24">
        <f>'Ввод данных'!M33</f>
        <v>0</v>
      </c>
      <c r="AA33" s="24">
        <f>'Ввод данных'!N33</f>
        <v>160</v>
      </c>
      <c r="AB33" s="25">
        <f>'Ввод данных'!P33</f>
        <v>80</v>
      </c>
      <c r="AC33" s="25">
        <f>'Ввод данных'!Q33</f>
        <v>100</v>
      </c>
      <c r="AD33" s="25">
        <f>'Ввод данных'!R33</f>
        <v>160</v>
      </c>
      <c r="AE33" s="10" t="str">
        <f>'Ввод данных'!O33</f>
        <v xml:space="preserve"> </v>
      </c>
      <c r="AF33" s="25">
        <f t="shared" si="1"/>
        <v>80</v>
      </c>
      <c r="AG33" s="25">
        <f t="shared" si="2"/>
        <v>100</v>
      </c>
      <c r="AH33" s="25">
        <f t="shared" si="3"/>
        <v>160</v>
      </c>
    </row>
    <row r="34" spans="25:34" x14ac:dyDescent="0.25">
      <c r="Y34" s="24">
        <f>'Ввод данных'!L34</f>
        <v>80</v>
      </c>
      <c r="Z34" s="24">
        <f>'Ввод данных'!M34</f>
        <v>0</v>
      </c>
      <c r="AA34" s="24">
        <f>'Ввод данных'!N34</f>
        <v>150</v>
      </c>
      <c r="AB34" s="25">
        <f>'Ввод данных'!P34</f>
        <v>80</v>
      </c>
      <c r="AC34" s="25">
        <f>'Ввод данных'!Q34</f>
        <v>100</v>
      </c>
      <c r="AD34" s="25">
        <f>'Ввод данных'!R34</f>
        <v>150</v>
      </c>
      <c r="AE34" s="10" t="str">
        <f>'Ввод данных'!O34</f>
        <v xml:space="preserve"> </v>
      </c>
      <c r="AF34" s="25">
        <f t="shared" si="1"/>
        <v>80</v>
      </c>
      <c r="AG34" s="25">
        <f t="shared" si="2"/>
        <v>100</v>
      </c>
      <c r="AH34" s="25">
        <f t="shared" si="3"/>
        <v>150</v>
      </c>
    </row>
    <row r="35" spans="25:34" x14ac:dyDescent="0.25">
      <c r="Y35" s="24">
        <f>'Ввод данных'!L35</f>
        <v>40</v>
      </c>
      <c r="Z35" s="24">
        <f>'Ввод данных'!M35</f>
        <v>0</v>
      </c>
      <c r="AA35" s="24">
        <f>'Ввод данных'!N35</f>
        <v>60</v>
      </c>
      <c r="AB35" s="25">
        <f>'Ввод данных'!P35</f>
        <v>40</v>
      </c>
      <c r="AC35" s="25">
        <f>'Ввод данных'!Q35</f>
        <v>50</v>
      </c>
      <c r="AD35" s="25">
        <f>'Ввод данных'!R35</f>
        <v>60</v>
      </c>
      <c r="AE35" s="10" t="str">
        <f>'Ввод данных'!O35</f>
        <v xml:space="preserve"> </v>
      </c>
      <c r="AF35" s="25">
        <f t="shared" si="1"/>
        <v>40</v>
      </c>
      <c r="AG35" s="25">
        <f t="shared" si="2"/>
        <v>50</v>
      </c>
      <c r="AH35" s="25">
        <f t="shared" si="3"/>
        <v>60</v>
      </c>
    </row>
    <row r="36" spans="25:34" x14ac:dyDescent="0.25">
      <c r="Y36" s="24">
        <f>'Ввод данных'!L36</f>
        <v>30</v>
      </c>
      <c r="Z36" s="24">
        <f>'Ввод данных'!M36</f>
        <v>0</v>
      </c>
      <c r="AA36" s="24">
        <f>'Ввод данных'!N36</f>
        <v>50</v>
      </c>
      <c r="AB36" s="25">
        <f>'Ввод данных'!P36</f>
        <v>30</v>
      </c>
      <c r="AC36" s="25">
        <f>'Ввод данных'!Q36</f>
        <v>37.5</v>
      </c>
      <c r="AD36" s="25">
        <f>'Ввод данных'!R36</f>
        <v>50</v>
      </c>
      <c r="AE36" s="10" t="str">
        <f>'Ввод данных'!O36</f>
        <v xml:space="preserve"> </v>
      </c>
      <c r="AF36" s="25">
        <f t="shared" si="1"/>
        <v>30</v>
      </c>
      <c r="AG36" s="25">
        <f t="shared" si="2"/>
        <v>37.5</v>
      </c>
      <c r="AH36" s="25">
        <f t="shared" si="3"/>
        <v>50</v>
      </c>
    </row>
    <row r="37" spans="25:34" x14ac:dyDescent="0.25">
      <c r="Y37" s="24">
        <f>'Ввод данных'!L37</f>
        <v>40</v>
      </c>
      <c r="Z37" s="24">
        <f>'Ввод данных'!M37</f>
        <v>0</v>
      </c>
      <c r="AA37" s="24">
        <f>'Ввод данных'!N37</f>
        <v>80</v>
      </c>
      <c r="AB37" s="25">
        <f>'Ввод данных'!P37</f>
        <v>40</v>
      </c>
      <c r="AC37" s="25">
        <f>'Ввод данных'!Q37</f>
        <v>50</v>
      </c>
      <c r="AD37" s="25">
        <f>'Ввод данных'!R37</f>
        <v>80</v>
      </c>
      <c r="AE37" s="10" t="str">
        <f>'Ввод данных'!O37</f>
        <v xml:space="preserve"> </v>
      </c>
      <c r="AF37" s="25">
        <f t="shared" si="1"/>
        <v>40</v>
      </c>
      <c r="AG37" s="25">
        <f t="shared" si="2"/>
        <v>50</v>
      </c>
      <c r="AH37" s="25">
        <f t="shared" si="3"/>
        <v>80</v>
      </c>
    </row>
    <row r="38" spans="25:34" x14ac:dyDescent="0.25">
      <c r="Y38" s="24">
        <f>'Ввод данных'!L38</f>
        <v>0</v>
      </c>
      <c r="Z38" s="24">
        <f>'Ввод данных'!M38</f>
        <v>0</v>
      </c>
      <c r="AA38" s="24">
        <f>'Ввод данных'!N38</f>
        <v>0</v>
      </c>
      <c r="AB38" s="25" t="str">
        <f>'Ввод данных'!P38</f>
        <v>некорректно</v>
      </c>
      <c r="AC38" s="25" t="str">
        <f>'Ввод данных'!Q38</f>
        <v>некорректно</v>
      </c>
      <c r="AD38" s="25" t="str">
        <f>'Ввод данных'!R38</f>
        <v>некорректно</v>
      </c>
      <c r="AE38" s="10" t="str">
        <f>'Ввод данных'!O38</f>
        <v xml:space="preserve"> </v>
      </c>
      <c r="AF38" s="25" t="str">
        <f t="shared" si="1"/>
        <v xml:space="preserve"> </v>
      </c>
      <c r="AG38" s="25" t="str">
        <f t="shared" si="2"/>
        <v xml:space="preserve"> </v>
      </c>
      <c r="AH38" s="25" t="str">
        <f t="shared" si="3"/>
        <v xml:space="preserve"> </v>
      </c>
    </row>
    <row r="39" spans="25:34" x14ac:dyDescent="0.25">
      <c r="Y39" s="24">
        <f>'Ввод данных'!L39</f>
        <v>0</v>
      </c>
      <c r="Z39" s="24">
        <f>'Ввод данных'!M39</f>
        <v>0</v>
      </c>
      <c r="AA39" s="24">
        <f>'Ввод данных'!N39</f>
        <v>0</v>
      </c>
      <c r="AB39" s="25" t="str">
        <f>'Ввод данных'!P39</f>
        <v>некорректно</v>
      </c>
      <c r="AC39" s="25" t="str">
        <f>'Ввод данных'!Q39</f>
        <v>некорректно</v>
      </c>
      <c r="AD39" s="25" t="str">
        <f>'Ввод данных'!R39</f>
        <v>некорректно</v>
      </c>
      <c r="AE39" s="10" t="str">
        <f>'Ввод данных'!O39</f>
        <v xml:space="preserve"> </v>
      </c>
      <c r="AF39" s="25" t="str">
        <f t="shared" si="1"/>
        <v xml:space="preserve"> </v>
      </c>
      <c r="AG39" s="25" t="str">
        <f t="shared" si="2"/>
        <v xml:space="preserve"> </v>
      </c>
      <c r="AH39" s="25" t="str">
        <f t="shared" si="3"/>
        <v xml:space="preserve"> </v>
      </c>
    </row>
    <row r="40" spans="25:34" x14ac:dyDescent="0.25">
      <c r="Y40" s="24">
        <f>'Ввод данных'!L40</f>
        <v>0</v>
      </c>
      <c r="Z40" s="24">
        <f>'Ввод данных'!M40</f>
        <v>0</v>
      </c>
      <c r="AA40" s="24">
        <f>'Ввод данных'!N40</f>
        <v>0</v>
      </c>
      <c r="AB40" s="25" t="str">
        <f>'Ввод данных'!P40</f>
        <v>некорректно</v>
      </c>
      <c r="AC40" s="25" t="str">
        <f>'Ввод данных'!Q40</f>
        <v>некорректно</v>
      </c>
      <c r="AD40" s="25" t="str">
        <f>'Ввод данных'!R40</f>
        <v>некорректно</v>
      </c>
      <c r="AE40" s="10" t="str">
        <f>'Ввод данных'!O40</f>
        <v xml:space="preserve"> </v>
      </c>
      <c r="AF40" s="25" t="str">
        <f t="shared" si="1"/>
        <v xml:space="preserve"> </v>
      </c>
      <c r="AG40" s="25" t="str">
        <f t="shared" si="2"/>
        <v xml:space="preserve"> </v>
      </c>
      <c r="AH40" s="25" t="str">
        <f t="shared" si="3"/>
        <v xml:space="preserve"> </v>
      </c>
    </row>
    <row r="41" spans="25:34" x14ac:dyDescent="0.25">
      <c r="Y41" s="24">
        <f>'Ввод данных'!L41</f>
        <v>0</v>
      </c>
      <c r="Z41" s="24">
        <f>'Ввод данных'!M41</f>
        <v>0</v>
      </c>
      <c r="AA41" s="24">
        <f>'Ввод данных'!N41</f>
        <v>0</v>
      </c>
      <c r="AB41" s="25" t="str">
        <f>'Ввод данных'!P41</f>
        <v>некорректно</v>
      </c>
      <c r="AC41" s="25" t="str">
        <f>'Ввод данных'!Q41</f>
        <v>некорректно</v>
      </c>
      <c r="AD41" s="25" t="str">
        <f>'Ввод данных'!R41</f>
        <v>некорректно</v>
      </c>
      <c r="AE41" s="10" t="str">
        <f>'Ввод данных'!O41</f>
        <v xml:space="preserve"> </v>
      </c>
      <c r="AF41" s="25" t="str">
        <f t="shared" si="1"/>
        <v xml:space="preserve"> </v>
      </c>
      <c r="AG41" s="25" t="str">
        <f t="shared" si="2"/>
        <v xml:space="preserve"> </v>
      </c>
      <c r="AH41" s="25" t="str">
        <f t="shared" si="3"/>
        <v xml:space="preserve"> </v>
      </c>
    </row>
    <row r="42" spans="25:34" x14ac:dyDescent="0.25">
      <c r="Y42" s="24">
        <f>'Ввод данных'!L42</f>
        <v>0</v>
      </c>
      <c r="Z42" s="24">
        <f>'Ввод данных'!M42</f>
        <v>0</v>
      </c>
      <c r="AA42" s="24">
        <f>'Ввод данных'!N42</f>
        <v>0</v>
      </c>
      <c r="AB42" s="25" t="str">
        <f>'Ввод данных'!P42</f>
        <v>некорректно</v>
      </c>
      <c r="AC42" s="25" t="str">
        <f>'Ввод данных'!Q42</f>
        <v>некорректно</v>
      </c>
      <c r="AD42" s="25" t="str">
        <f>'Ввод данных'!R42</f>
        <v>некорректно</v>
      </c>
      <c r="AE42" s="10" t="str">
        <f>'Ввод данных'!O42</f>
        <v xml:space="preserve"> </v>
      </c>
      <c r="AF42" s="25" t="str">
        <f t="shared" si="1"/>
        <v xml:space="preserve"> </v>
      </c>
      <c r="AG42" s="25" t="str">
        <f t="shared" si="2"/>
        <v xml:space="preserve"> </v>
      </c>
      <c r="AH42" s="25" t="str">
        <f t="shared" si="3"/>
        <v xml:space="preserve"> </v>
      </c>
    </row>
    <row r="43" spans="25:34" x14ac:dyDescent="0.25">
      <c r="Y43" s="24">
        <f>'Ввод данных'!L43</f>
        <v>0</v>
      </c>
      <c r="Z43" s="24">
        <f>'Ввод данных'!M43</f>
        <v>0</v>
      </c>
      <c r="AA43" s="24">
        <f>'Ввод данных'!N43</f>
        <v>0</v>
      </c>
      <c r="AB43" s="25" t="str">
        <f>'Ввод данных'!P43</f>
        <v>некорректно</v>
      </c>
      <c r="AC43" s="25" t="str">
        <f>'Ввод данных'!Q43</f>
        <v>некорректно</v>
      </c>
      <c r="AD43" s="25" t="str">
        <f>'Ввод данных'!R43</f>
        <v>некорректно</v>
      </c>
      <c r="AE43" s="10" t="str">
        <f>'Ввод данных'!O43</f>
        <v xml:space="preserve"> </v>
      </c>
      <c r="AF43" s="25" t="str">
        <f t="shared" si="1"/>
        <v xml:space="preserve"> </v>
      </c>
      <c r="AG43" s="25" t="str">
        <f t="shared" si="2"/>
        <v xml:space="preserve"> </v>
      </c>
      <c r="AH43" s="25" t="str">
        <f t="shared" si="3"/>
        <v xml:space="preserve"> </v>
      </c>
    </row>
    <row r="44" spans="25:34" x14ac:dyDescent="0.25">
      <c r="Y44" s="24">
        <f>'Ввод данных'!L44</f>
        <v>0</v>
      </c>
      <c r="Z44" s="24">
        <f>'Ввод данных'!M44</f>
        <v>0</v>
      </c>
      <c r="AA44" s="24">
        <f>'Ввод данных'!N44</f>
        <v>0</v>
      </c>
      <c r="AB44" s="25" t="str">
        <f>'Ввод данных'!P44</f>
        <v>некорректно</v>
      </c>
      <c r="AC44" s="25" t="str">
        <f>'Ввод данных'!Q44</f>
        <v>некорректно</v>
      </c>
      <c r="AD44" s="25" t="str">
        <f>'Ввод данных'!R44</f>
        <v>некорректно</v>
      </c>
      <c r="AE44" s="10" t="str">
        <f>'Ввод данных'!O44</f>
        <v xml:space="preserve"> </v>
      </c>
      <c r="AF44" s="25" t="str">
        <f t="shared" si="1"/>
        <v xml:space="preserve"> </v>
      </c>
      <c r="AG44" s="25" t="str">
        <f t="shared" si="2"/>
        <v xml:space="preserve"> </v>
      </c>
      <c r="AH44" s="25" t="str">
        <f t="shared" si="3"/>
        <v xml:space="preserve"> </v>
      </c>
    </row>
    <row r="45" spans="25:34" x14ac:dyDescent="0.25">
      <c r="Y45" s="24">
        <f>'Ввод данных'!L45</f>
        <v>0</v>
      </c>
      <c r="Z45" s="24">
        <f>'Ввод данных'!M45</f>
        <v>0</v>
      </c>
      <c r="AA45" s="24">
        <f>'Ввод данных'!N45</f>
        <v>0</v>
      </c>
      <c r="AB45" s="25" t="str">
        <f>'Ввод данных'!P45</f>
        <v>некорректно</v>
      </c>
      <c r="AC45" s="25" t="str">
        <f>'Ввод данных'!Q45</f>
        <v>некорректно</v>
      </c>
      <c r="AD45" s="25" t="str">
        <f>'Ввод данных'!R45</f>
        <v>некорректно</v>
      </c>
      <c r="AE45" s="10" t="str">
        <f>'Ввод данных'!O45</f>
        <v xml:space="preserve"> </v>
      </c>
      <c r="AF45" s="25" t="str">
        <f t="shared" si="1"/>
        <v xml:space="preserve"> </v>
      </c>
      <c r="AG45" s="25" t="str">
        <f t="shared" si="2"/>
        <v xml:space="preserve"> </v>
      </c>
      <c r="AH45" s="25" t="str">
        <f t="shared" si="3"/>
        <v xml:space="preserve"> </v>
      </c>
    </row>
    <row r="46" spans="25:34" x14ac:dyDescent="0.25">
      <c r="Y46" s="24">
        <f>'Ввод данных'!L46</f>
        <v>0</v>
      </c>
      <c r="Z46" s="24">
        <f>'Ввод данных'!M46</f>
        <v>0</v>
      </c>
      <c r="AA46" s="24">
        <f>'Ввод данных'!N46</f>
        <v>0</v>
      </c>
      <c r="AB46" s="25" t="str">
        <f>'Ввод данных'!P46</f>
        <v>некорректно</v>
      </c>
      <c r="AC46" s="25" t="str">
        <f>'Ввод данных'!Q46</f>
        <v>некорректно</v>
      </c>
      <c r="AD46" s="25" t="str">
        <f>'Ввод данных'!R46</f>
        <v>некорректно</v>
      </c>
      <c r="AE46" s="10" t="str">
        <f>'Ввод данных'!O46</f>
        <v xml:space="preserve"> </v>
      </c>
      <c r="AF46" s="25" t="str">
        <f t="shared" si="1"/>
        <v xml:space="preserve"> </v>
      </c>
      <c r="AG46" s="25" t="str">
        <f t="shared" si="2"/>
        <v xml:space="preserve"> </v>
      </c>
      <c r="AH46" s="25" t="str">
        <f t="shared" si="3"/>
        <v xml:space="preserve"> </v>
      </c>
    </row>
    <row r="47" spans="25:34" x14ac:dyDescent="0.25">
      <c r="Y47" s="24">
        <f>'Ввод данных'!L47</f>
        <v>0</v>
      </c>
      <c r="Z47" s="24">
        <f>'Ввод данных'!M47</f>
        <v>0</v>
      </c>
      <c r="AA47" s="24">
        <f>'Ввод данных'!N47</f>
        <v>0</v>
      </c>
      <c r="AB47" s="25" t="str">
        <f>'Ввод данных'!P47</f>
        <v>некорректно</v>
      </c>
      <c r="AC47" s="25" t="str">
        <f>'Ввод данных'!Q47</f>
        <v>некорректно</v>
      </c>
      <c r="AD47" s="25" t="str">
        <f>'Ввод данных'!R47</f>
        <v>некорректно</v>
      </c>
      <c r="AE47" s="10" t="str">
        <f>'Ввод данных'!O47</f>
        <v xml:space="preserve"> </v>
      </c>
      <c r="AF47" s="25" t="str">
        <f t="shared" si="1"/>
        <v xml:space="preserve"> </v>
      </c>
      <c r="AG47" s="25" t="str">
        <f t="shared" si="2"/>
        <v xml:space="preserve"> </v>
      </c>
      <c r="AH47" s="25" t="str">
        <f t="shared" si="3"/>
        <v xml:space="preserve"> </v>
      </c>
    </row>
    <row r="48" spans="25:34" x14ac:dyDescent="0.25">
      <c r="Y48" s="24">
        <f>'Ввод данных'!L48</f>
        <v>0</v>
      </c>
      <c r="Z48" s="24">
        <f>'Ввод данных'!M48</f>
        <v>0</v>
      </c>
      <c r="AA48" s="24">
        <f>'Ввод данных'!N48</f>
        <v>0</v>
      </c>
      <c r="AB48" s="25" t="str">
        <f>'Ввод данных'!P48</f>
        <v>некорректно</v>
      </c>
      <c r="AC48" s="25" t="str">
        <f>'Ввод данных'!Q48</f>
        <v>некорректно</v>
      </c>
      <c r="AD48" s="25" t="str">
        <f>'Ввод данных'!R48</f>
        <v>некорректно</v>
      </c>
      <c r="AE48" s="10" t="str">
        <f>'Ввод данных'!O48</f>
        <v xml:space="preserve"> </v>
      </c>
      <c r="AF48" s="25" t="str">
        <f t="shared" si="1"/>
        <v xml:space="preserve"> </v>
      </c>
      <c r="AG48" s="25" t="str">
        <f t="shared" si="2"/>
        <v xml:space="preserve"> </v>
      </c>
      <c r="AH48" s="25" t="str">
        <f t="shared" si="3"/>
        <v xml:space="preserve"> </v>
      </c>
    </row>
    <row r="49" spans="25:34" x14ac:dyDescent="0.25">
      <c r="Y49" s="24">
        <f>'Ввод данных'!L49</f>
        <v>0</v>
      </c>
      <c r="Z49" s="24">
        <f>'Ввод данных'!M49</f>
        <v>0</v>
      </c>
      <c r="AA49" s="24">
        <f>'Ввод данных'!N49</f>
        <v>0</v>
      </c>
      <c r="AB49" s="25" t="str">
        <f>'Ввод данных'!P49</f>
        <v>некорректно</v>
      </c>
      <c r="AC49" s="25" t="str">
        <f>'Ввод данных'!Q49</f>
        <v>некорректно</v>
      </c>
      <c r="AD49" s="25" t="str">
        <f>'Ввод данных'!R49</f>
        <v>некорректно</v>
      </c>
      <c r="AE49" s="10" t="str">
        <f>'Ввод данных'!O49</f>
        <v xml:space="preserve"> </v>
      </c>
      <c r="AF49" s="25" t="str">
        <f t="shared" si="1"/>
        <v xml:space="preserve"> </v>
      </c>
      <c r="AG49" s="25" t="str">
        <f t="shared" si="2"/>
        <v xml:space="preserve"> </v>
      </c>
      <c r="AH49" s="25" t="str">
        <f t="shared" si="3"/>
        <v xml:space="preserve"> </v>
      </c>
    </row>
    <row r="50" spans="25:34" x14ac:dyDescent="0.25">
      <c r="Y50" s="24">
        <f>'Ввод данных'!L50</f>
        <v>0</v>
      </c>
      <c r="Z50" s="24">
        <f>'Ввод данных'!M50</f>
        <v>0</v>
      </c>
      <c r="AA50" s="24">
        <f>'Ввод данных'!N50</f>
        <v>0</v>
      </c>
      <c r="AB50" s="25" t="str">
        <f>'Ввод данных'!P50</f>
        <v>некорректно</v>
      </c>
      <c r="AC50" s="25" t="str">
        <f>'Ввод данных'!Q50</f>
        <v>некорректно</v>
      </c>
      <c r="AD50" s="25" t="str">
        <f>'Ввод данных'!R50</f>
        <v>некорректно</v>
      </c>
      <c r="AE50" s="10" t="str">
        <f>'Ввод данных'!O50</f>
        <v xml:space="preserve"> </v>
      </c>
      <c r="AF50" s="25" t="str">
        <f t="shared" si="1"/>
        <v xml:space="preserve"> </v>
      </c>
      <c r="AG50" s="25" t="str">
        <f t="shared" si="2"/>
        <v xml:space="preserve"> </v>
      </c>
      <c r="AH50" s="25" t="str">
        <f t="shared" si="3"/>
        <v xml:space="preserve"> </v>
      </c>
    </row>
    <row r="51" spans="25:34" x14ac:dyDescent="0.25">
      <c r="Y51" s="24">
        <f>'Ввод данных'!L51</f>
        <v>0</v>
      </c>
      <c r="Z51" s="24">
        <f>'Ввод данных'!M51</f>
        <v>0</v>
      </c>
      <c r="AA51" s="24">
        <f>'Ввод данных'!N51</f>
        <v>0</v>
      </c>
      <c r="AB51" s="25" t="str">
        <f>'Ввод данных'!P51</f>
        <v>некорректно</v>
      </c>
      <c r="AC51" s="25" t="str">
        <f>'Ввод данных'!Q51</f>
        <v>некорректно</v>
      </c>
      <c r="AD51" s="25" t="str">
        <f>'Ввод данных'!R51</f>
        <v>некорректно</v>
      </c>
      <c r="AE51" s="10" t="str">
        <f>'Ввод данных'!O51</f>
        <v xml:space="preserve"> </v>
      </c>
      <c r="AF51" s="25" t="str">
        <f t="shared" si="1"/>
        <v xml:space="preserve"> </v>
      </c>
      <c r="AG51" s="25" t="str">
        <f t="shared" si="2"/>
        <v xml:space="preserve"> </v>
      </c>
      <c r="AH51" s="25" t="str">
        <f t="shared" si="3"/>
        <v xml:space="preserve"> </v>
      </c>
    </row>
    <row r="52" spans="25:34" x14ac:dyDescent="0.25">
      <c r="Y52" s="24">
        <f>'Ввод данных'!L52</f>
        <v>0</v>
      </c>
      <c r="Z52" s="24">
        <f>'Ввод данных'!M52</f>
        <v>0</v>
      </c>
      <c r="AA52" s="24">
        <f>'Ввод данных'!N52</f>
        <v>0</v>
      </c>
      <c r="AB52" s="25" t="str">
        <f>'Ввод данных'!P52</f>
        <v>некорректно</v>
      </c>
      <c r="AC52" s="25" t="str">
        <f>'Ввод данных'!Q52</f>
        <v>некорректно</v>
      </c>
      <c r="AD52" s="25" t="str">
        <f>'Ввод данных'!R52</f>
        <v>некорректно</v>
      </c>
      <c r="AE52" s="10" t="str">
        <f>'Ввод данных'!O52</f>
        <v xml:space="preserve"> </v>
      </c>
      <c r="AF52" s="25" t="str">
        <f t="shared" si="1"/>
        <v xml:space="preserve"> </v>
      </c>
      <c r="AG52" s="25" t="str">
        <f t="shared" si="2"/>
        <v xml:space="preserve"> </v>
      </c>
      <c r="AH52" s="25" t="str">
        <f t="shared" si="3"/>
        <v xml:space="preserve"> </v>
      </c>
    </row>
    <row r="53" spans="25:34" x14ac:dyDescent="0.25">
      <c r="Y53" s="24">
        <f>'Ввод данных'!L53</f>
        <v>0</v>
      </c>
      <c r="Z53" s="24">
        <f>'Ввод данных'!M53</f>
        <v>0</v>
      </c>
      <c r="AA53" s="24">
        <f>'Ввод данных'!N53</f>
        <v>0</v>
      </c>
      <c r="AB53" s="25" t="str">
        <f>'Ввод данных'!P53</f>
        <v>некорректно</v>
      </c>
      <c r="AC53" s="25" t="str">
        <f>'Ввод данных'!Q53</f>
        <v>некорректно</v>
      </c>
      <c r="AD53" s="25" t="str">
        <f>'Ввод данных'!R53</f>
        <v>некорректно</v>
      </c>
      <c r="AE53" s="10" t="str">
        <f>'Ввод данных'!O53</f>
        <v xml:space="preserve"> </v>
      </c>
      <c r="AF53" s="25" t="str">
        <f t="shared" si="1"/>
        <v xml:space="preserve"> </v>
      </c>
      <c r="AG53" s="25" t="str">
        <f t="shared" si="2"/>
        <v xml:space="preserve"> </v>
      </c>
      <c r="AH53" s="25" t="str">
        <f t="shared" si="3"/>
        <v xml:space="preserve"> </v>
      </c>
    </row>
    <row r="54" spans="25:34" x14ac:dyDescent="0.25">
      <c r="Y54" s="24">
        <f>'Ввод данных'!L54</f>
        <v>0</v>
      </c>
      <c r="Z54" s="24">
        <f>'Ввод данных'!M54</f>
        <v>0</v>
      </c>
      <c r="AA54" s="24">
        <f>'Ввод данных'!N54</f>
        <v>0</v>
      </c>
      <c r="AB54" s="25" t="str">
        <f>'Ввод данных'!P54</f>
        <v>некорректно</v>
      </c>
      <c r="AC54" s="25" t="str">
        <f>'Ввод данных'!Q54</f>
        <v>некорректно</v>
      </c>
      <c r="AD54" s="25" t="str">
        <f>'Ввод данных'!R54</f>
        <v>некорректно</v>
      </c>
      <c r="AE54" s="10" t="str">
        <f>'Ввод данных'!O54</f>
        <v xml:space="preserve"> </v>
      </c>
      <c r="AF54" s="25" t="str">
        <f t="shared" si="1"/>
        <v xml:space="preserve"> </v>
      </c>
      <c r="AG54" s="25" t="str">
        <f t="shared" si="2"/>
        <v xml:space="preserve"> </v>
      </c>
      <c r="AH54" s="25" t="str">
        <f t="shared" si="3"/>
        <v xml:space="preserve"> </v>
      </c>
    </row>
    <row r="55" spans="25:34" x14ac:dyDescent="0.25">
      <c r="Y55" s="24">
        <f>'Ввод данных'!L55</f>
        <v>0</v>
      </c>
      <c r="Z55" s="24">
        <f>'Ввод данных'!M55</f>
        <v>0</v>
      </c>
      <c r="AA55" s="24">
        <f>'Ввод данных'!N55</f>
        <v>0</v>
      </c>
      <c r="AB55" s="25" t="str">
        <f>'Ввод данных'!P55</f>
        <v>некорректно</v>
      </c>
      <c r="AC55" s="25" t="str">
        <f>'Ввод данных'!Q55</f>
        <v>некорректно</v>
      </c>
      <c r="AD55" s="25" t="str">
        <f>'Ввод данных'!R55</f>
        <v>некорректно</v>
      </c>
      <c r="AE55" s="10" t="str">
        <f>'Ввод данных'!O55</f>
        <v xml:space="preserve"> </v>
      </c>
      <c r="AF55" s="25" t="str">
        <f t="shared" si="1"/>
        <v xml:space="preserve"> </v>
      </c>
      <c r="AG55" s="25" t="str">
        <f t="shared" si="2"/>
        <v xml:space="preserve"> </v>
      </c>
      <c r="AH55" s="25" t="str">
        <f t="shared" si="3"/>
        <v xml:space="preserve"> </v>
      </c>
    </row>
    <row r="56" spans="25:34" x14ac:dyDescent="0.25">
      <c r="Y56" s="24">
        <f>'Ввод данных'!L56</f>
        <v>0</v>
      </c>
      <c r="Z56" s="24">
        <f>'Ввод данных'!M56</f>
        <v>0</v>
      </c>
      <c r="AA56" s="24">
        <f>'Ввод данных'!N56</f>
        <v>0</v>
      </c>
      <c r="AB56" s="25" t="str">
        <f>'Ввод данных'!P56</f>
        <v>некорректно</v>
      </c>
      <c r="AC56" s="25" t="str">
        <f>'Ввод данных'!Q56</f>
        <v>некорректно</v>
      </c>
      <c r="AD56" s="25" t="str">
        <f>'Ввод данных'!R56</f>
        <v>некорректно</v>
      </c>
      <c r="AE56" s="10" t="str">
        <f>'Ввод данных'!O56</f>
        <v xml:space="preserve"> </v>
      </c>
      <c r="AF56" s="25" t="str">
        <f t="shared" si="1"/>
        <v xml:space="preserve"> </v>
      </c>
      <c r="AG56" s="25" t="str">
        <f t="shared" si="2"/>
        <v xml:space="preserve"> </v>
      </c>
      <c r="AH56" s="25" t="str">
        <f t="shared" si="3"/>
        <v xml:space="preserve"> </v>
      </c>
    </row>
    <row r="57" spans="25:34" x14ac:dyDescent="0.25">
      <c r="Y57" s="24">
        <f>'Ввод данных'!L57</f>
        <v>0</v>
      </c>
      <c r="Z57" s="24">
        <f>'Ввод данных'!M57</f>
        <v>0</v>
      </c>
      <c r="AA57" s="24">
        <f>'Ввод данных'!N57</f>
        <v>0</v>
      </c>
      <c r="AB57" s="25" t="str">
        <f>'Ввод данных'!P57</f>
        <v>некорректно</v>
      </c>
      <c r="AC57" s="25" t="str">
        <f>'Ввод данных'!Q57</f>
        <v>некорректно</v>
      </c>
      <c r="AD57" s="25" t="str">
        <f>'Ввод данных'!R57</f>
        <v>некорректно</v>
      </c>
      <c r="AE57" s="10" t="str">
        <f>'Ввод данных'!O57</f>
        <v xml:space="preserve"> </v>
      </c>
      <c r="AF57" s="25" t="str">
        <f t="shared" si="1"/>
        <v xml:space="preserve"> </v>
      </c>
      <c r="AG57" s="25" t="str">
        <f t="shared" si="2"/>
        <v xml:space="preserve"> </v>
      </c>
      <c r="AH57" s="25" t="str">
        <f t="shared" si="3"/>
        <v xml:space="preserve"> </v>
      </c>
    </row>
    <row r="58" spans="25:34" x14ac:dyDescent="0.25">
      <c r="Y58" s="24">
        <f>'Ввод данных'!L58</f>
        <v>0</v>
      </c>
      <c r="Z58" s="24">
        <f>'Ввод данных'!M58</f>
        <v>0</v>
      </c>
      <c r="AA58" s="24">
        <f>'Ввод данных'!N58</f>
        <v>0</v>
      </c>
      <c r="AB58" s="25" t="str">
        <f>'Ввод данных'!P58</f>
        <v>некорректно</v>
      </c>
      <c r="AC58" s="25" t="str">
        <f>'Ввод данных'!Q58</f>
        <v>некорректно</v>
      </c>
      <c r="AD58" s="25" t="str">
        <f>'Ввод данных'!R58</f>
        <v>некорректно</v>
      </c>
      <c r="AE58" s="10" t="str">
        <f>'Ввод данных'!O58</f>
        <v xml:space="preserve"> </v>
      </c>
      <c r="AF58" s="25" t="str">
        <f t="shared" si="1"/>
        <v xml:space="preserve"> </v>
      </c>
      <c r="AG58" s="25" t="str">
        <f t="shared" si="2"/>
        <v xml:space="preserve"> </v>
      </c>
      <c r="AH58" s="25" t="str">
        <f t="shared" si="3"/>
        <v xml:space="preserve"> </v>
      </c>
    </row>
    <row r="59" spans="25:34" x14ac:dyDescent="0.25">
      <c r="Y59" s="24">
        <f>'Ввод данных'!L59</f>
        <v>0</v>
      </c>
      <c r="Z59" s="24">
        <f>'Ввод данных'!M59</f>
        <v>0</v>
      </c>
      <c r="AA59" s="24">
        <f>'Ввод данных'!N59</f>
        <v>0</v>
      </c>
      <c r="AB59" s="25" t="str">
        <f>'Ввод данных'!P59</f>
        <v>некорректно</v>
      </c>
      <c r="AC59" s="25" t="str">
        <f>'Ввод данных'!Q59</f>
        <v>некорректно</v>
      </c>
      <c r="AD59" s="25" t="str">
        <f>'Ввод данных'!R59</f>
        <v>некорректно</v>
      </c>
      <c r="AE59" s="10" t="str">
        <f>'Ввод данных'!O59</f>
        <v xml:space="preserve"> </v>
      </c>
      <c r="AF59" s="25" t="str">
        <f t="shared" si="1"/>
        <v xml:space="preserve"> </v>
      </c>
      <c r="AG59" s="25" t="str">
        <f t="shared" si="2"/>
        <v xml:space="preserve"> </v>
      </c>
      <c r="AH59" s="25" t="str">
        <f t="shared" si="3"/>
        <v xml:space="preserve"> </v>
      </c>
    </row>
    <row r="60" spans="25:34" x14ac:dyDescent="0.25">
      <c r="Y60" s="24">
        <f>'Ввод данных'!L60</f>
        <v>0</v>
      </c>
      <c r="Z60" s="24">
        <f>'Ввод данных'!M60</f>
        <v>0</v>
      </c>
      <c r="AA60" s="24">
        <f>'Ввод данных'!N60</f>
        <v>0</v>
      </c>
      <c r="AB60" s="25" t="str">
        <f>'Ввод данных'!P60</f>
        <v>некорректно</v>
      </c>
      <c r="AC60" s="25" t="str">
        <f>'Ввод данных'!Q60</f>
        <v>некорректно</v>
      </c>
      <c r="AD60" s="25" t="str">
        <f>'Ввод данных'!R60</f>
        <v>некорректно</v>
      </c>
      <c r="AE60" s="10" t="str">
        <f>'Ввод данных'!O60</f>
        <v xml:space="preserve"> </v>
      </c>
      <c r="AF60" s="25" t="str">
        <f t="shared" si="1"/>
        <v xml:space="preserve"> </v>
      </c>
      <c r="AG60" s="25" t="str">
        <f t="shared" si="2"/>
        <v xml:space="preserve"> </v>
      </c>
      <c r="AH60" s="25" t="str">
        <f t="shared" si="3"/>
        <v xml:space="preserve"> </v>
      </c>
    </row>
    <row r="61" spans="25:34" x14ac:dyDescent="0.25">
      <c r="Y61" s="24">
        <f>'Ввод данных'!L61</f>
        <v>0</v>
      </c>
      <c r="Z61" s="24">
        <f>'Ввод данных'!M61</f>
        <v>0</v>
      </c>
      <c r="AA61" s="24">
        <f>'Ввод данных'!N61</f>
        <v>0</v>
      </c>
      <c r="AB61" s="25" t="str">
        <f>'Ввод данных'!P61</f>
        <v>некорректно</v>
      </c>
      <c r="AC61" s="25" t="str">
        <f>'Ввод данных'!Q61</f>
        <v>некорректно</v>
      </c>
      <c r="AD61" s="25" t="str">
        <f>'Ввод данных'!R61</f>
        <v>некорректно</v>
      </c>
      <c r="AE61" s="10" t="str">
        <f>'Ввод данных'!O61</f>
        <v xml:space="preserve"> </v>
      </c>
      <c r="AF61" s="25" t="str">
        <f t="shared" si="1"/>
        <v xml:space="preserve"> </v>
      </c>
      <c r="AG61" s="25" t="str">
        <f t="shared" si="2"/>
        <v xml:space="preserve"> </v>
      </c>
      <c r="AH61" s="25" t="str">
        <f t="shared" si="3"/>
        <v xml:space="preserve"> </v>
      </c>
    </row>
    <row r="62" spans="25:34" x14ac:dyDescent="0.25">
      <c r="Y62" s="24">
        <f>'Ввод данных'!L62</f>
        <v>0</v>
      </c>
      <c r="Z62" s="24">
        <f>'Ввод данных'!M62</f>
        <v>0</v>
      </c>
      <c r="AA62" s="24">
        <f>'Ввод данных'!N62</f>
        <v>0</v>
      </c>
      <c r="AB62" s="25" t="str">
        <f>'Ввод данных'!P62</f>
        <v>некорректно</v>
      </c>
      <c r="AC62" s="25" t="str">
        <f>'Ввод данных'!Q62</f>
        <v>некорректно</v>
      </c>
      <c r="AD62" s="25" t="str">
        <f>'Ввод данных'!R62</f>
        <v>некорректно</v>
      </c>
      <c r="AE62" s="10" t="str">
        <f>'Ввод данных'!O62</f>
        <v xml:space="preserve"> </v>
      </c>
      <c r="AF62" s="25" t="str">
        <f t="shared" si="1"/>
        <v xml:space="preserve"> </v>
      </c>
      <c r="AG62" s="25" t="str">
        <f t="shared" si="2"/>
        <v xml:space="preserve"> </v>
      </c>
      <c r="AH62" s="25" t="str">
        <f t="shared" si="3"/>
        <v xml:space="preserve"> </v>
      </c>
    </row>
    <row r="63" spans="25:34" x14ac:dyDescent="0.25">
      <c r="Y63" s="24">
        <f>'Ввод данных'!L63</f>
        <v>0</v>
      </c>
      <c r="Z63" s="24">
        <f>'Ввод данных'!M63</f>
        <v>0</v>
      </c>
      <c r="AA63" s="24">
        <f>'Ввод данных'!N63</f>
        <v>0</v>
      </c>
      <c r="AB63" s="25" t="str">
        <f>'Ввод данных'!P63</f>
        <v>некорректно</v>
      </c>
      <c r="AC63" s="25" t="str">
        <f>'Ввод данных'!Q63</f>
        <v>некорректно</v>
      </c>
      <c r="AD63" s="25" t="str">
        <f>'Ввод данных'!R63</f>
        <v>некорректно</v>
      </c>
      <c r="AE63" s="10" t="str">
        <f>'Ввод данных'!O63</f>
        <v xml:space="preserve"> </v>
      </c>
      <c r="AF63" s="25" t="str">
        <f t="shared" si="1"/>
        <v xml:space="preserve"> </v>
      </c>
      <c r="AG63" s="25" t="str">
        <f t="shared" si="2"/>
        <v xml:space="preserve"> </v>
      </c>
      <c r="AH63" s="25" t="str">
        <f t="shared" si="3"/>
        <v xml:space="preserve"> </v>
      </c>
    </row>
    <row r="64" spans="25:34" x14ac:dyDescent="0.25">
      <c r="Y64" s="24">
        <f>'Ввод данных'!L64</f>
        <v>0</v>
      </c>
      <c r="Z64" s="24">
        <f>'Ввод данных'!M64</f>
        <v>0</v>
      </c>
      <c r="AA64" s="24">
        <f>'Ввод данных'!N64</f>
        <v>0</v>
      </c>
      <c r="AB64" s="25" t="str">
        <f>'Ввод данных'!P64</f>
        <v>некорректно</v>
      </c>
      <c r="AC64" s="25" t="str">
        <f>'Ввод данных'!Q64</f>
        <v>некорректно</v>
      </c>
      <c r="AD64" s="25" t="str">
        <f>'Ввод данных'!R64</f>
        <v>некорректно</v>
      </c>
      <c r="AE64" s="10" t="str">
        <f>'Ввод данных'!O64</f>
        <v xml:space="preserve"> </v>
      </c>
      <c r="AF64" s="25" t="str">
        <f t="shared" si="1"/>
        <v xml:space="preserve"> </v>
      </c>
      <c r="AG64" s="25" t="str">
        <f t="shared" si="2"/>
        <v xml:space="preserve"> </v>
      </c>
      <c r="AH64" s="25" t="str">
        <f t="shared" si="3"/>
        <v xml:space="preserve"> </v>
      </c>
    </row>
    <row r="65" spans="25:34" x14ac:dyDescent="0.25">
      <c r="Y65" s="24">
        <f>'Ввод данных'!L65</f>
        <v>0</v>
      </c>
      <c r="Z65" s="24">
        <f>'Ввод данных'!M65</f>
        <v>0</v>
      </c>
      <c r="AA65" s="24">
        <f>'Ввод данных'!N65</f>
        <v>0</v>
      </c>
      <c r="AB65" s="25" t="str">
        <f>'Ввод данных'!P65</f>
        <v>некорректно</v>
      </c>
      <c r="AC65" s="25" t="str">
        <f>'Ввод данных'!Q65</f>
        <v>некорректно</v>
      </c>
      <c r="AD65" s="25" t="str">
        <f>'Ввод данных'!R65</f>
        <v>некорректно</v>
      </c>
      <c r="AE65" s="10" t="str">
        <f>'Ввод данных'!O65</f>
        <v xml:space="preserve"> </v>
      </c>
      <c r="AF65" s="25" t="str">
        <f t="shared" si="1"/>
        <v xml:space="preserve"> </v>
      </c>
      <c r="AG65" s="25" t="str">
        <f t="shared" si="2"/>
        <v xml:space="preserve"> </v>
      </c>
      <c r="AH65" s="25" t="str">
        <f t="shared" si="3"/>
        <v xml:space="preserve"> </v>
      </c>
    </row>
    <row r="66" spans="25:34" x14ac:dyDescent="0.25">
      <c r="Y66" s="24">
        <f>'Ввод данных'!L66</f>
        <v>0</v>
      </c>
      <c r="Z66" s="24">
        <f>'Ввод данных'!M66</f>
        <v>0</v>
      </c>
      <c r="AA66" s="24">
        <f>'Ввод данных'!N66</f>
        <v>0</v>
      </c>
      <c r="AB66" s="25" t="str">
        <f>'Ввод данных'!P66</f>
        <v>некорректно</v>
      </c>
      <c r="AC66" s="25" t="str">
        <f>'Ввод данных'!Q66</f>
        <v>некорректно</v>
      </c>
      <c r="AD66" s="25" t="str">
        <f>'Ввод данных'!R66</f>
        <v>некорректно</v>
      </c>
      <c r="AE66" s="10" t="str">
        <f>'Ввод данных'!O66</f>
        <v xml:space="preserve"> </v>
      </c>
      <c r="AF66" s="25" t="str">
        <f t="shared" si="1"/>
        <v xml:space="preserve"> </v>
      </c>
      <c r="AG66" s="25" t="str">
        <f t="shared" si="2"/>
        <v xml:space="preserve"> </v>
      </c>
      <c r="AH66" s="25" t="str">
        <f t="shared" si="3"/>
        <v xml:space="preserve"> </v>
      </c>
    </row>
    <row r="67" spans="25:34" x14ac:dyDescent="0.25">
      <c r="Y67" s="46">
        <f>'Ввод данных'!L67</f>
        <v>0</v>
      </c>
      <c r="Z67" s="24">
        <f>'Ввод данных'!M67</f>
        <v>0</v>
      </c>
      <c r="AA67" s="24">
        <f>'Ввод данных'!N67</f>
        <v>0</v>
      </c>
      <c r="AB67" s="25" t="str">
        <f>'Ввод данных'!P67</f>
        <v>некорректно</v>
      </c>
      <c r="AC67" s="25" t="str">
        <f>'Ввод данных'!Q67</f>
        <v>некорректно</v>
      </c>
      <c r="AD67" s="25" t="str">
        <f>'Ввод данных'!R67</f>
        <v>некорректно</v>
      </c>
      <c r="AE67" s="10" t="str">
        <f>'Ввод данных'!O67</f>
        <v xml:space="preserve"> </v>
      </c>
      <c r="AF67" s="25" t="str">
        <f t="shared" si="1"/>
        <v xml:space="preserve"> </v>
      </c>
      <c r="AG67" s="25" t="str">
        <f t="shared" si="2"/>
        <v xml:space="preserve"> </v>
      </c>
      <c r="AH67" s="25" t="str">
        <f t="shared" si="3"/>
        <v xml:space="preserve"> </v>
      </c>
    </row>
    <row r="68" spans="25:34" x14ac:dyDescent="0.25">
      <c r="Y68" s="46">
        <f>'Ввод данных'!L68</f>
        <v>0</v>
      </c>
      <c r="Z68" s="24">
        <f>'Ввод данных'!M68</f>
        <v>0</v>
      </c>
      <c r="AA68" s="24">
        <f>'Ввод данных'!N68</f>
        <v>0</v>
      </c>
      <c r="AB68" s="25" t="str">
        <f>'Ввод данных'!P68</f>
        <v>некорректно</v>
      </c>
      <c r="AC68" s="25" t="str">
        <f>'Ввод данных'!Q68</f>
        <v>некорректно</v>
      </c>
      <c r="AD68" s="25" t="str">
        <f>'Ввод данных'!R68</f>
        <v>некорректно</v>
      </c>
      <c r="AE68" s="10" t="str">
        <f>'Ввод данных'!O68</f>
        <v xml:space="preserve"> </v>
      </c>
      <c r="AF68" s="25" t="str">
        <f t="shared" si="1"/>
        <v xml:space="preserve"> </v>
      </c>
      <c r="AG68" s="25" t="str">
        <f t="shared" si="2"/>
        <v xml:space="preserve"> </v>
      </c>
      <c r="AH68" s="25" t="str">
        <f t="shared" si="3"/>
        <v xml:space="preserve"> </v>
      </c>
    </row>
    <row r="69" spans="25:34" x14ac:dyDescent="0.25">
      <c r="Y69" s="46">
        <f>'Ввод данных'!L69</f>
        <v>0</v>
      </c>
      <c r="Z69" s="24">
        <f>'Ввод данных'!M69</f>
        <v>0</v>
      </c>
      <c r="AA69" s="24">
        <f>'Ввод данных'!N69</f>
        <v>0</v>
      </c>
      <c r="AB69" s="25" t="str">
        <f>'Ввод данных'!P69</f>
        <v>некорректно</v>
      </c>
      <c r="AC69" s="25" t="str">
        <f>'Ввод данных'!Q69</f>
        <v>некорректно</v>
      </c>
      <c r="AD69" s="25" t="str">
        <f>'Ввод данных'!R69</f>
        <v>некорректно</v>
      </c>
      <c r="AE69" s="10" t="str">
        <f>'Ввод данных'!O69</f>
        <v xml:space="preserve"> </v>
      </c>
      <c r="AF69" s="25" t="str">
        <f t="shared" ref="AF69:AF132" si="5">IF(OR(AE69="проверить",AND(AB69="некорректно",AC69="некорректно",AD69="некорректно"))," ",AB69)</f>
        <v xml:space="preserve"> </v>
      </c>
      <c r="AG69" s="25" t="str">
        <f t="shared" ref="AG69:AG132" si="6">IF(OR(AE69="проверить",AND(AB69="некорректно",AC69="некорректно",AD69="некорректно"))," ",AC69)</f>
        <v xml:space="preserve"> </v>
      </c>
      <c r="AH69" s="25" t="str">
        <f t="shared" ref="AH69:AH132" si="7">IF(OR(AE69="проверить",AND(AB69="некорректно",AC69="некорректно",AD69="некорректно"))," ",AD69)</f>
        <v xml:space="preserve"> </v>
      </c>
    </row>
    <row r="70" spans="25:34" x14ac:dyDescent="0.25">
      <c r="Y70" s="46">
        <f>'Ввод данных'!L70</f>
        <v>0</v>
      </c>
      <c r="Z70" s="24">
        <f>'Ввод данных'!M70</f>
        <v>0</v>
      </c>
      <c r="AA70" s="24">
        <f>'Ввод данных'!N70</f>
        <v>0</v>
      </c>
      <c r="AB70" s="25" t="str">
        <f>'Ввод данных'!P70</f>
        <v>некорректно</v>
      </c>
      <c r="AC70" s="25" t="str">
        <f>'Ввод данных'!Q70</f>
        <v>некорректно</v>
      </c>
      <c r="AD70" s="25" t="str">
        <f>'Ввод данных'!R70</f>
        <v>некорректно</v>
      </c>
      <c r="AE70" s="10" t="str">
        <f>'Ввод данных'!O70</f>
        <v xml:space="preserve"> </v>
      </c>
      <c r="AF70" s="25" t="str">
        <f t="shared" si="5"/>
        <v xml:space="preserve"> </v>
      </c>
      <c r="AG70" s="25" t="str">
        <f t="shared" si="6"/>
        <v xml:space="preserve"> </v>
      </c>
      <c r="AH70" s="25" t="str">
        <f t="shared" si="7"/>
        <v xml:space="preserve"> </v>
      </c>
    </row>
    <row r="71" spans="25:34" x14ac:dyDescent="0.25">
      <c r="Y71" s="46">
        <f>'Ввод данных'!L71</f>
        <v>0</v>
      </c>
      <c r="Z71" s="24">
        <f>'Ввод данных'!M71</f>
        <v>0</v>
      </c>
      <c r="AA71" s="24">
        <f>'Ввод данных'!N71</f>
        <v>0</v>
      </c>
      <c r="AB71" s="25" t="str">
        <f>'Ввод данных'!P71</f>
        <v>некорректно</v>
      </c>
      <c r="AC71" s="25" t="str">
        <f>'Ввод данных'!Q71</f>
        <v>некорректно</v>
      </c>
      <c r="AD71" s="25" t="str">
        <f>'Ввод данных'!R71</f>
        <v>некорректно</v>
      </c>
      <c r="AE71" s="10" t="str">
        <f>'Ввод данных'!O71</f>
        <v xml:space="preserve"> </v>
      </c>
      <c r="AF71" s="25" t="str">
        <f t="shared" si="5"/>
        <v xml:space="preserve"> </v>
      </c>
      <c r="AG71" s="25" t="str">
        <f t="shared" si="6"/>
        <v xml:space="preserve"> </v>
      </c>
      <c r="AH71" s="25" t="str">
        <f t="shared" si="7"/>
        <v xml:space="preserve"> </v>
      </c>
    </row>
    <row r="72" spans="25:34" x14ac:dyDescent="0.25">
      <c r="Y72" s="46">
        <f>'Ввод данных'!L72</f>
        <v>0</v>
      </c>
      <c r="Z72" s="24">
        <f>'Ввод данных'!M72</f>
        <v>0</v>
      </c>
      <c r="AA72" s="24">
        <f>'Ввод данных'!N72</f>
        <v>0</v>
      </c>
      <c r="AB72" s="25" t="str">
        <f>'Ввод данных'!P72</f>
        <v>некорректно</v>
      </c>
      <c r="AC72" s="25" t="str">
        <f>'Ввод данных'!Q72</f>
        <v>некорректно</v>
      </c>
      <c r="AD72" s="25" t="str">
        <f>'Ввод данных'!R72</f>
        <v>некорректно</v>
      </c>
      <c r="AE72" s="10" t="str">
        <f>'Ввод данных'!O72</f>
        <v xml:space="preserve"> </v>
      </c>
      <c r="AF72" s="25" t="str">
        <f t="shared" si="5"/>
        <v xml:space="preserve"> </v>
      </c>
      <c r="AG72" s="25" t="str">
        <f t="shared" si="6"/>
        <v xml:space="preserve"> </v>
      </c>
      <c r="AH72" s="25" t="str">
        <f t="shared" si="7"/>
        <v xml:space="preserve"> </v>
      </c>
    </row>
    <row r="73" spans="25:34" x14ac:dyDescent="0.25">
      <c r="Y73" s="46">
        <f>'Ввод данных'!L73</f>
        <v>0</v>
      </c>
      <c r="Z73" s="24">
        <f>'Ввод данных'!M73</f>
        <v>0</v>
      </c>
      <c r="AA73" s="24">
        <f>'Ввод данных'!N73</f>
        <v>0</v>
      </c>
      <c r="AB73" s="25" t="str">
        <f>'Ввод данных'!P73</f>
        <v>некорректно</v>
      </c>
      <c r="AC73" s="25" t="str">
        <f>'Ввод данных'!Q73</f>
        <v>некорректно</v>
      </c>
      <c r="AD73" s="25" t="str">
        <f>'Ввод данных'!R73</f>
        <v>некорректно</v>
      </c>
      <c r="AE73" s="10" t="str">
        <f>'Ввод данных'!O73</f>
        <v xml:space="preserve"> </v>
      </c>
      <c r="AF73" s="25" t="str">
        <f t="shared" si="5"/>
        <v xml:space="preserve"> </v>
      </c>
      <c r="AG73" s="25" t="str">
        <f t="shared" si="6"/>
        <v xml:space="preserve"> </v>
      </c>
      <c r="AH73" s="25" t="str">
        <f t="shared" si="7"/>
        <v xml:space="preserve"> </v>
      </c>
    </row>
    <row r="74" spans="25:34" x14ac:dyDescent="0.25">
      <c r="Y74" s="46">
        <f>'Ввод данных'!L74</f>
        <v>0</v>
      </c>
      <c r="Z74" s="24">
        <f>'Ввод данных'!M74</f>
        <v>0</v>
      </c>
      <c r="AA74" s="24">
        <f>'Ввод данных'!N74</f>
        <v>0</v>
      </c>
      <c r="AB74" s="25" t="str">
        <f>'Ввод данных'!P74</f>
        <v>некорректно</v>
      </c>
      <c r="AC74" s="25" t="str">
        <f>'Ввод данных'!Q74</f>
        <v>некорректно</v>
      </c>
      <c r="AD74" s="25" t="str">
        <f>'Ввод данных'!R74</f>
        <v>некорректно</v>
      </c>
      <c r="AE74" s="10" t="str">
        <f>'Ввод данных'!O74</f>
        <v xml:space="preserve"> </v>
      </c>
      <c r="AF74" s="25" t="str">
        <f t="shared" si="5"/>
        <v xml:space="preserve"> </v>
      </c>
      <c r="AG74" s="25" t="str">
        <f t="shared" si="6"/>
        <v xml:space="preserve"> </v>
      </c>
      <c r="AH74" s="25" t="str">
        <f t="shared" si="7"/>
        <v xml:space="preserve"> </v>
      </c>
    </row>
    <row r="75" spans="25:34" x14ac:dyDescent="0.25">
      <c r="Y75" s="46">
        <f>'Ввод данных'!L75</f>
        <v>0</v>
      </c>
      <c r="Z75" s="24">
        <f>'Ввод данных'!M75</f>
        <v>0</v>
      </c>
      <c r="AA75" s="24">
        <f>'Ввод данных'!N75</f>
        <v>0</v>
      </c>
      <c r="AB75" s="25" t="str">
        <f>'Ввод данных'!P75</f>
        <v>некорректно</v>
      </c>
      <c r="AC75" s="25" t="str">
        <f>'Ввод данных'!Q75</f>
        <v>некорректно</v>
      </c>
      <c r="AD75" s="25" t="str">
        <f>'Ввод данных'!R75</f>
        <v>некорректно</v>
      </c>
      <c r="AE75" s="10" t="str">
        <f>'Ввод данных'!O75</f>
        <v xml:space="preserve"> </v>
      </c>
      <c r="AF75" s="25" t="str">
        <f t="shared" si="5"/>
        <v xml:space="preserve"> </v>
      </c>
      <c r="AG75" s="25" t="str">
        <f t="shared" si="6"/>
        <v xml:space="preserve"> </v>
      </c>
      <c r="AH75" s="25" t="str">
        <f t="shared" si="7"/>
        <v xml:space="preserve"> </v>
      </c>
    </row>
    <row r="76" spans="25:34" x14ac:dyDescent="0.25">
      <c r="Y76" s="46">
        <f>'Ввод данных'!L76</f>
        <v>0</v>
      </c>
      <c r="Z76" s="24">
        <f>'Ввод данных'!M76</f>
        <v>0</v>
      </c>
      <c r="AA76" s="24">
        <f>'Ввод данных'!N76</f>
        <v>0</v>
      </c>
      <c r="AB76" s="25" t="str">
        <f>'Ввод данных'!P76</f>
        <v>некорректно</v>
      </c>
      <c r="AC76" s="25" t="str">
        <f>'Ввод данных'!Q76</f>
        <v>некорректно</v>
      </c>
      <c r="AD76" s="25" t="str">
        <f>'Ввод данных'!R76</f>
        <v>некорректно</v>
      </c>
      <c r="AE76" s="10" t="str">
        <f>'Ввод данных'!O76</f>
        <v xml:space="preserve"> </v>
      </c>
      <c r="AF76" s="25" t="str">
        <f t="shared" si="5"/>
        <v xml:space="preserve"> </v>
      </c>
      <c r="AG76" s="25" t="str">
        <f t="shared" si="6"/>
        <v xml:space="preserve"> </v>
      </c>
      <c r="AH76" s="25" t="str">
        <f t="shared" si="7"/>
        <v xml:space="preserve"> </v>
      </c>
    </row>
    <row r="77" spans="25:34" x14ac:dyDescent="0.25">
      <c r="Y77" s="46">
        <f>'Ввод данных'!L77</f>
        <v>0</v>
      </c>
      <c r="Z77" s="24">
        <f>'Ввод данных'!M77</f>
        <v>0</v>
      </c>
      <c r="AA77" s="24">
        <f>'Ввод данных'!N77</f>
        <v>0</v>
      </c>
      <c r="AB77" s="25" t="str">
        <f>'Ввод данных'!P77</f>
        <v>некорректно</v>
      </c>
      <c r="AC77" s="25" t="str">
        <f>'Ввод данных'!Q77</f>
        <v>некорректно</v>
      </c>
      <c r="AD77" s="25" t="str">
        <f>'Ввод данных'!R77</f>
        <v>некорректно</v>
      </c>
      <c r="AE77" s="10" t="str">
        <f>'Ввод данных'!O77</f>
        <v xml:space="preserve"> </v>
      </c>
      <c r="AF77" s="25" t="str">
        <f t="shared" si="5"/>
        <v xml:space="preserve"> </v>
      </c>
      <c r="AG77" s="25" t="str">
        <f t="shared" si="6"/>
        <v xml:space="preserve"> </v>
      </c>
      <c r="AH77" s="25" t="str">
        <f t="shared" si="7"/>
        <v xml:space="preserve"> </v>
      </c>
    </row>
    <row r="78" spans="25:34" x14ac:dyDescent="0.25">
      <c r="Y78" s="46">
        <f>'Ввод данных'!L78</f>
        <v>0</v>
      </c>
      <c r="Z78" s="24">
        <f>'Ввод данных'!M78</f>
        <v>0</v>
      </c>
      <c r="AA78" s="24">
        <f>'Ввод данных'!N78</f>
        <v>0</v>
      </c>
      <c r="AB78" s="25" t="str">
        <f>'Ввод данных'!P78</f>
        <v>некорректно</v>
      </c>
      <c r="AC78" s="25" t="str">
        <f>'Ввод данных'!Q78</f>
        <v>некорректно</v>
      </c>
      <c r="AD78" s="25" t="str">
        <f>'Ввод данных'!R78</f>
        <v>некорректно</v>
      </c>
      <c r="AE78" s="10" t="str">
        <f>'Ввод данных'!O78</f>
        <v xml:space="preserve"> </v>
      </c>
      <c r="AF78" s="25" t="str">
        <f t="shared" si="5"/>
        <v xml:space="preserve"> </v>
      </c>
      <c r="AG78" s="25" t="str">
        <f t="shared" si="6"/>
        <v xml:space="preserve"> </v>
      </c>
      <c r="AH78" s="25" t="str">
        <f t="shared" si="7"/>
        <v xml:space="preserve"> </v>
      </c>
    </row>
    <row r="79" spans="25:34" x14ac:dyDescent="0.25">
      <c r="Y79" s="46">
        <f>'Ввод данных'!L79</f>
        <v>0</v>
      </c>
      <c r="Z79" s="24">
        <f>'Ввод данных'!M79</f>
        <v>0</v>
      </c>
      <c r="AA79" s="24">
        <f>'Ввод данных'!N79</f>
        <v>0</v>
      </c>
      <c r="AB79" s="25" t="str">
        <f>'Ввод данных'!P79</f>
        <v>некорректно</v>
      </c>
      <c r="AC79" s="25" t="str">
        <f>'Ввод данных'!Q79</f>
        <v>некорректно</v>
      </c>
      <c r="AD79" s="25" t="str">
        <f>'Ввод данных'!R79</f>
        <v>некорректно</v>
      </c>
      <c r="AE79" s="10" t="str">
        <f>'Ввод данных'!O79</f>
        <v xml:space="preserve"> </v>
      </c>
      <c r="AF79" s="25" t="str">
        <f t="shared" si="5"/>
        <v xml:space="preserve"> </v>
      </c>
      <c r="AG79" s="25" t="str">
        <f t="shared" si="6"/>
        <v xml:space="preserve"> </v>
      </c>
      <c r="AH79" s="25" t="str">
        <f t="shared" si="7"/>
        <v xml:space="preserve"> </v>
      </c>
    </row>
    <row r="80" spans="25:34" x14ac:dyDescent="0.25">
      <c r="Y80" s="46">
        <f>'Ввод данных'!L80</f>
        <v>0</v>
      </c>
      <c r="Z80" s="24">
        <f>'Ввод данных'!M80</f>
        <v>0</v>
      </c>
      <c r="AA80" s="24">
        <f>'Ввод данных'!N80</f>
        <v>0</v>
      </c>
      <c r="AB80" s="25" t="str">
        <f>'Ввод данных'!P80</f>
        <v>некорректно</v>
      </c>
      <c r="AC80" s="25" t="str">
        <f>'Ввод данных'!Q80</f>
        <v>некорректно</v>
      </c>
      <c r="AD80" s="25" t="str">
        <f>'Ввод данных'!R80</f>
        <v>некорректно</v>
      </c>
      <c r="AE80" s="10" t="str">
        <f>'Ввод данных'!O80</f>
        <v xml:space="preserve"> </v>
      </c>
      <c r="AF80" s="25" t="str">
        <f t="shared" si="5"/>
        <v xml:space="preserve"> </v>
      </c>
      <c r="AG80" s="25" t="str">
        <f t="shared" si="6"/>
        <v xml:space="preserve"> </v>
      </c>
      <c r="AH80" s="25" t="str">
        <f t="shared" si="7"/>
        <v xml:space="preserve"> </v>
      </c>
    </row>
    <row r="81" spans="25:34" x14ac:dyDescent="0.25">
      <c r="Y81" s="46">
        <f>'Ввод данных'!L81</f>
        <v>0</v>
      </c>
      <c r="Z81" s="24">
        <f>'Ввод данных'!M81</f>
        <v>0</v>
      </c>
      <c r="AA81" s="24">
        <f>'Ввод данных'!N81</f>
        <v>0</v>
      </c>
      <c r="AB81" s="25" t="str">
        <f>'Ввод данных'!P81</f>
        <v>некорректно</v>
      </c>
      <c r="AC81" s="25" t="str">
        <f>'Ввод данных'!Q81</f>
        <v>некорректно</v>
      </c>
      <c r="AD81" s="25" t="str">
        <f>'Ввод данных'!R81</f>
        <v>некорректно</v>
      </c>
      <c r="AE81" s="10" t="str">
        <f>'Ввод данных'!O81</f>
        <v xml:space="preserve"> </v>
      </c>
      <c r="AF81" s="25" t="str">
        <f t="shared" si="5"/>
        <v xml:space="preserve"> </v>
      </c>
      <c r="AG81" s="25" t="str">
        <f t="shared" si="6"/>
        <v xml:space="preserve"> </v>
      </c>
      <c r="AH81" s="25" t="str">
        <f t="shared" si="7"/>
        <v xml:space="preserve"> </v>
      </c>
    </row>
    <row r="82" spans="25:34" x14ac:dyDescent="0.25">
      <c r="Y82" s="46">
        <f>'Ввод данных'!L82</f>
        <v>0</v>
      </c>
      <c r="Z82" s="24">
        <f>'Ввод данных'!M82</f>
        <v>0</v>
      </c>
      <c r="AA82" s="24">
        <f>'Ввод данных'!N82</f>
        <v>0</v>
      </c>
      <c r="AB82" s="25" t="str">
        <f>'Ввод данных'!P82</f>
        <v>некорректно</v>
      </c>
      <c r="AC82" s="25" t="str">
        <f>'Ввод данных'!Q82</f>
        <v>некорректно</v>
      </c>
      <c r="AD82" s="25" t="str">
        <f>'Ввод данных'!R82</f>
        <v>некорректно</v>
      </c>
      <c r="AE82" s="10" t="str">
        <f>'Ввод данных'!O82</f>
        <v xml:space="preserve"> </v>
      </c>
      <c r="AF82" s="25" t="str">
        <f t="shared" si="5"/>
        <v xml:space="preserve"> </v>
      </c>
      <c r="AG82" s="25" t="str">
        <f t="shared" si="6"/>
        <v xml:space="preserve"> </v>
      </c>
      <c r="AH82" s="25" t="str">
        <f t="shared" si="7"/>
        <v xml:space="preserve"> </v>
      </c>
    </row>
    <row r="83" spans="25:34" x14ac:dyDescent="0.25">
      <c r="Y83" s="46">
        <f>'Ввод данных'!L83</f>
        <v>0</v>
      </c>
      <c r="Z83" s="24">
        <f>'Ввод данных'!M83</f>
        <v>0</v>
      </c>
      <c r="AA83" s="24">
        <f>'Ввод данных'!N83</f>
        <v>0</v>
      </c>
      <c r="AB83" s="25" t="str">
        <f>'Ввод данных'!P83</f>
        <v>некорректно</v>
      </c>
      <c r="AC83" s="25" t="str">
        <f>'Ввод данных'!Q83</f>
        <v>некорректно</v>
      </c>
      <c r="AD83" s="25" t="str">
        <f>'Ввод данных'!R83</f>
        <v>некорректно</v>
      </c>
      <c r="AE83" s="10" t="str">
        <f>'Ввод данных'!O83</f>
        <v xml:space="preserve"> </v>
      </c>
      <c r="AF83" s="25" t="str">
        <f t="shared" si="5"/>
        <v xml:space="preserve"> </v>
      </c>
      <c r="AG83" s="25" t="str">
        <f t="shared" si="6"/>
        <v xml:space="preserve"> </v>
      </c>
      <c r="AH83" s="25" t="str">
        <f t="shared" si="7"/>
        <v xml:space="preserve"> </v>
      </c>
    </row>
    <row r="84" spans="25:34" x14ac:dyDescent="0.25">
      <c r="Y84" s="46">
        <f>'Ввод данных'!L84</f>
        <v>0</v>
      </c>
      <c r="Z84" s="24">
        <f>'Ввод данных'!M84</f>
        <v>0</v>
      </c>
      <c r="AA84" s="24">
        <f>'Ввод данных'!N84</f>
        <v>0</v>
      </c>
      <c r="AB84" s="25" t="str">
        <f>'Ввод данных'!P84</f>
        <v>некорректно</v>
      </c>
      <c r="AC84" s="25" t="str">
        <f>'Ввод данных'!Q84</f>
        <v>некорректно</v>
      </c>
      <c r="AD84" s="25" t="str">
        <f>'Ввод данных'!R84</f>
        <v>некорректно</v>
      </c>
      <c r="AE84" s="10" t="str">
        <f>'Ввод данных'!O84</f>
        <v xml:space="preserve"> </v>
      </c>
      <c r="AF84" s="25" t="str">
        <f t="shared" si="5"/>
        <v xml:space="preserve"> </v>
      </c>
      <c r="AG84" s="25" t="str">
        <f t="shared" si="6"/>
        <v xml:space="preserve"> </v>
      </c>
      <c r="AH84" s="25" t="str">
        <f t="shared" si="7"/>
        <v xml:space="preserve"> </v>
      </c>
    </row>
    <row r="85" spans="25:34" x14ac:dyDescent="0.25">
      <c r="Y85" s="46">
        <f>'Ввод данных'!L85</f>
        <v>0</v>
      </c>
      <c r="Z85" s="24">
        <f>'Ввод данных'!M85</f>
        <v>0</v>
      </c>
      <c r="AA85" s="24">
        <f>'Ввод данных'!N85</f>
        <v>0</v>
      </c>
      <c r="AB85" s="25" t="str">
        <f>'Ввод данных'!P85</f>
        <v>некорректно</v>
      </c>
      <c r="AC85" s="25" t="str">
        <f>'Ввод данных'!Q85</f>
        <v>некорректно</v>
      </c>
      <c r="AD85" s="25" t="str">
        <f>'Ввод данных'!R85</f>
        <v>некорректно</v>
      </c>
      <c r="AE85" s="10" t="str">
        <f>'Ввод данных'!O85</f>
        <v xml:space="preserve"> </v>
      </c>
      <c r="AF85" s="25" t="str">
        <f t="shared" si="5"/>
        <v xml:space="preserve"> </v>
      </c>
      <c r="AG85" s="25" t="str">
        <f t="shared" si="6"/>
        <v xml:space="preserve"> </v>
      </c>
      <c r="AH85" s="25" t="str">
        <f t="shared" si="7"/>
        <v xml:space="preserve"> </v>
      </c>
    </row>
    <row r="86" spans="25:34" x14ac:dyDescent="0.25">
      <c r="Y86" s="46">
        <f>'Ввод данных'!L86</f>
        <v>0</v>
      </c>
      <c r="Z86" s="24">
        <f>'Ввод данных'!M86</f>
        <v>0</v>
      </c>
      <c r="AA86" s="24">
        <f>'Ввод данных'!N86</f>
        <v>0</v>
      </c>
      <c r="AB86" s="25" t="str">
        <f>'Ввод данных'!P86</f>
        <v>некорректно</v>
      </c>
      <c r="AC86" s="25" t="str">
        <f>'Ввод данных'!Q86</f>
        <v>некорректно</v>
      </c>
      <c r="AD86" s="25" t="str">
        <f>'Ввод данных'!R86</f>
        <v>некорректно</v>
      </c>
      <c r="AE86" s="10" t="str">
        <f>'Ввод данных'!O86</f>
        <v xml:space="preserve"> </v>
      </c>
      <c r="AF86" s="25" t="str">
        <f t="shared" si="5"/>
        <v xml:space="preserve"> </v>
      </c>
      <c r="AG86" s="25" t="str">
        <f t="shared" si="6"/>
        <v xml:space="preserve"> </v>
      </c>
      <c r="AH86" s="25" t="str">
        <f t="shared" si="7"/>
        <v xml:space="preserve"> </v>
      </c>
    </row>
    <row r="87" spans="25:34" x14ac:dyDescent="0.25">
      <c r="Y87" s="46">
        <f>'Ввод данных'!L87</f>
        <v>0</v>
      </c>
      <c r="Z87" s="24">
        <f>'Ввод данных'!M87</f>
        <v>0</v>
      </c>
      <c r="AA87" s="24">
        <f>'Ввод данных'!N87</f>
        <v>0</v>
      </c>
      <c r="AB87" s="25" t="str">
        <f>'Ввод данных'!P87</f>
        <v>некорректно</v>
      </c>
      <c r="AC87" s="25" t="str">
        <f>'Ввод данных'!Q87</f>
        <v>некорректно</v>
      </c>
      <c r="AD87" s="25" t="str">
        <f>'Ввод данных'!R87</f>
        <v>некорректно</v>
      </c>
      <c r="AE87" s="10" t="str">
        <f>'Ввод данных'!O87</f>
        <v xml:space="preserve"> </v>
      </c>
      <c r="AF87" s="25" t="str">
        <f t="shared" si="5"/>
        <v xml:space="preserve"> </v>
      </c>
      <c r="AG87" s="25" t="str">
        <f t="shared" si="6"/>
        <v xml:space="preserve"> </v>
      </c>
      <c r="AH87" s="25" t="str">
        <f t="shared" si="7"/>
        <v xml:space="preserve"> </v>
      </c>
    </row>
    <row r="88" spans="25:34" x14ac:dyDescent="0.25">
      <c r="Y88" s="46">
        <f>'Ввод данных'!L88</f>
        <v>0</v>
      </c>
      <c r="Z88" s="24">
        <f>'Ввод данных'!M88</f>
        <v>0</v>
      </c>
      <c r="AA88" s="24">
        <f>'Ввод данных'!N88</f>
        <v>0</v>
      </c>
      <c r="AB88" s="25" t="str">
        <f>'Ввод данных'!P88</f>
        <v>некорректно</v>
      </c>
      <c r="AC88" s="25" t="str">
        <f>'Ввод данных'!Q88</f>
        <v>некорректно</v>
      </c>
      <c r="AD88" s="25" t="str">
        <f>'Ввод данных'!R88</f>
        <v>некорректно</v>
      </c>
      <c r="AE88" s="10" t="str">
        <f>'Ввод данных'!O88</f>
        <v xml:space="preserve"> </v>
      </c>
      <c r="AF88" s="25" t="str">
        <f t="shared" si="5"/>
        <v xml:space="preserve"> </v>
      </c>
      <c r="AG88" s="25" t="str">
        <f t="shared" si="6"/>
        <v xml:space="preserve"> </v>
      </c>
      <c r="AH88" s="25" t="str">
        <f t="shared" si="7"/>
        <v xml:space="preserve"> </v>
      </c>
    </row>
    <row r="89" spans="25:34" x14ac:dyDescent="0.25">
      <c r="Y89" s="46">
        <f>'Ввод данных'!L89</f>
        <v>0</v>
      </c>
      <c r="Z89" s="24">
        <f>'Ввод данных'!M89</f>
        <v>0</v>
      </c>
      <c r="AA89" s="24">
        <f>'Ввод данных'!N89</f>
        <v>0</v>
      </c>
      <c r="AB89" s="25" t="str">
        <f>'Ввод данных'!P89</f>
        <v>некорректно</v>
      </c>
      <c r="AC89" s="25" t="str">
        <f>'Ввод данных'!Q89</f>
        <v>некорректно</v>
      </c>
      <c r="AD89" s="25" t="str">
        <f>'Ввод данных'!R89</f>
        <v>некорректно</v>
      </c>
      <c r="AE89" s="10" t="str">
        <f>'Ввод данных'!O89</f>
        <v xml:space="preserve"> </v>
      </c>
      <c r="AF89" s="25" t="str">
        <f t="shared" si="5"/>
        <v xml:space="preserve"> </v>
      </c>
      <c r="AG89" s="25" t="str">
        <f t="shared" si="6"/>
        <v xml:space="preserve"> </v>
      </c>
      <c r="AH89" s="25" t="str">
        <f t="shared" si="7"/>
        <v xml:space="preserve"> </v>
      </c>
    </row>
    <row r="90" spans="25:34" x14ac:dyDescent="0.25">
      <c r="Y90" s="46">
        <f>'Ввод данных'!L90</f>
        <v>0</v>
      </c>
      <c r="Z90" s="24">
        <f>'Ввод данных'!M90</f>
        <v>0</v>
      </c>
      <c r="AA90" s="24">
        <f>'Ввод данных'!N90</f>
        <v>0</v>
      </c>
      <c r="AB90" s="25" t="str">
        <f>'Ввод данных'!P90</f>
        <v>некорректно</v>
      </c>
      <c r="AC90" s="25" t="str">
        <f>'Ввод данных'!Q90</f>
        <v>некорректно</v>
      </c>
      <c r="AD90" s="25" t="str">
        <f>'Ввод данных'!R90</f>
        <v>некорректно</v>
      </c>
      <c r="AE90" s="10" t="str">
        <f>'Ввод данных'!O90</f>
        <v xml:space="preserve"> </v>
      </c>
      <c r="AF90" s="25" t="str">
        <f t="shared" si="5"/>
        <v xml:space="preserve"> </v>
      </c>
      <c r="AG90" s="25" t="str">
        <f t="shared" si="6"/>
        <v xml:space="preserve"> </v>
      </c>
      <c r="AH90" s="25" t="str">
        <f t="shared" si="7"/>
        <v xml:space="preserve"> </v>
      </c>
    </row>
    <row r="91" spans="25:34" x14ac:dyDescent="0.25">
      <c r="Y91" s="46">
        <f>'Ввод данных'!L91</f>
        <v>0</v>
      </c>
      <c r="Z91" s="24">
        <f>'Ввод данных'!M91</f>
        <v>0</v>
      </c>
      <c r="AA91" s="24">
        <f>'Ввод данных'!N91</f>
        <v>0</v>
      </c>
      <c r="AB91" s="25" t="str">
        <f>'Ввод данных'!P91</f>
        <v>некорректно</v>
      </c>
      <c r="AC91" s="25" t="str">
        <f>'Ввод данных'!Q91</f>
        <v>некорректно</v>
      </c>
      <c r="AD91" s="25" t="str">
        <f>'Ввод данных'!R91</f>
        <v>некорректно</v>
      </c>
      <c r="AE91" s="10" t="str">
        <f>'Ввод данных'!O91</f>
        <v xml:space="preserve"> </v>
      </c>
      <c r="AF91" s="25" t="str">
        <f t="shared" si="5"/>
        <v xml:space="preserve"> </v>
      </c>
      <c r="AG91" s="25" t="str">
        <f t="shared" si="6"/>
        <v xml:space="preserve"> </v>
      </c>
      <c r="AH91" s="25" t="str">
        <f t="shared" si="7"/>
        <v xml:space="preserve"> </v>
      </c>
    </row>
    <row r="92" spans="25:34" x14ac:dyDescent="0.25">
      <c r="Y92" s="46">
        <f>'Ввод данных'!L92</f>
        <v>0</v>
      </c>
      <c r="Z92" s="24">
        <f>'Ввод данных'!M92</f>
        <v>0</v>
      </c>
      <c r="AA92" s="24">
        <f>'Ввод данных'!N92</f>
        <v>0</v>
      </c>
      <c r="AB92" s="25" t="str">
        <f>'Ввод данных'!P92</f>
        <v>некорректно</v>
      </c>
      <c r="AC92" s="25" t="str">
        <f>'Ввод данных'!Q92</f>
        <v>некорректно</v>
      </c>
      <c r="AD92" s="25" t="str">
        <f>'Ввод данных'!R92</f>
        <v>некорректно</v>
      </c>
      <c r="AE92" s="10" t="str">
        <f>'Ввод данных'!O92</f>
        <v xml:space="preserve"> </v>
      </c>
      <c r="AF92" s="25" t="str">
        <f t="shared" si="5"/>
        <v xml:space="preserve"> </v>
      </c>
      <c r="AG92" s="25" t="str">
        <f t="shared" si="6"/>
        <v xml:space="preserve"> </v>
      </c>
      <c r="AH92" s="25" t="str">
        <f t="shared" si="7"/>
        <v xml:space="preserve"> </v>
      </c>
    </row>
    <row r="93" spans="25:34" x14ac:dyDescent="0.25">
      <c r="Y93" s="46">
        <f>'Ввод данных'!L93</f>
        <v>0</v>
      </c>
      <c r="Z93" s="24">
        <f>'Ввод данных'!M93</f>
        <v>0</v>
      </c>
      <c r="AA93" s="24">
        <f>'Ввод данных'!N93</f>
        <v>0</v>
      </c>
      <c r="AB93" s="25" t="str">
        <f>'Ввод данных'!P93</f>
        <v>некорректно</v>
      </c>
      <c r="AC93" s="25" t="str">
        <f>'Ввод данных'!Q93</f>
        <v>некорректно</v>
      </c>
      <c r="AD93" s="25" t="str">
        <f>'Ввод данных'!R93</f>
        <v>некорректно</v>
      </c>
      <c r="AE93" s="10" t="str">
        <f>'Ввод данных'!O93</f>
        <v xml:space="preserve"> </v>
      </c>
      <c r="AF93" s="25" t="str">
        <f t="shared" si="5"/>
        <v xml:space="preserve"> </v>
      </c>
      <c r="AG93" s="25" t="str">
        <f t="shared" si="6"/>
        <v xml:space="preserve"> </v>
      </c>
      <c r="AH93" s="25" t="str">
        <f t="shared" si="7"/>
        <v xml:space="preserve"> </v>
      </c>
    </row>
    <row r="94" spans="25:34" x14ac:dyDescent="0.25">
      <c r="Y94" s="46">
        <f>'Ввод данных'!L94</f>
        <v>0</v>
      </c>
      <c r="Z94" s="24">
        <f>'Ввод данных'!M94</f>
        <v>0</v>
      </c>
      <c r="AA94" s="24">
        <f>'Ввод данных'!N94</f>
        <v>0</v>
      </c>
      <c r="AB94" s="25" t="str">
        <f>'Ввод данных'!P94</f>
        <v>некорректно</v>
      </c>
      <c r="AC94" s="25" t="str">
        <f>'Ввод данных'!Q94</f>
        <v>некорректно</v>
      </c>
      <c r="AD94" s="25" t="str">
        <f>'Ввод данных'!R94</f>
        <v>некорректно</v>
      </c>
      <c r="AE94" s="10" t="str">
        <f>'Ввод данных'!O94</f>
        <v xml:space="preserve"> </v>
      </c>
      <c r="AF94" s="25" t="str">
        <f t="shared" si="5"/>
        <v xml:space="preserve"> </v>
      </c>
      <c r="AG94" s="25" t="str">
        <f t="shared" si="6"/>
        <v xml:space="preserve"> </v>
      </c>
      <c r="AH94" s="25" t="str">
        <f t="shared" si="7"/>
        <v xml:space="preserve"> </v>
      </c>
    </row>
    <row r="95" spans="25:34" x14ac:dyDescent="0.25">
      <c r="Y95" s="46">
        <f>'Ввод данных'!L95</f>
        <v>0</v>
      </c>
      <c r="Z95" s="24">
        <f>'Ввод данных'!M95</f>
        <v>0</v>
      </c>
      <c r="AA95" s="24">
        <f>'Ввод данных'!N95</f>
        <v>0</v>
      </c>
      <c r="AB95" s="25" t="str">
        <f>'Ввод данных'!P95</f>
        <v>некорректно</v>
      </c>
      <c r="AC95" s="25" t="str">
        <f>'Ввод данных'!Q95</f>
        <v>некорректно</v>
      </c>
      <c r="AD95" s="25" t="str">
        <f>'Ввод данных'!R95</f>
        <v>некорректно</v>
      </c>
      <c r="AE95" s="10" t="str">
        <f>'Ввод данных'!O95</f>
        <v xml:space="preserve"> </v>
      </c>
      <c r="AF95" s="25" t="str">
        <f t="shared" si="5"/>
        <v xml:space="preserve"> </v>
      </c>
      <c r="AG95" s="25" t="str">
        <f t="shared" si="6"/>
        <v xml:space="preserve"> </v>
      </c>
      <c r="AH95" s="25" t="str">
        <f t="shared" si="7"/>
        <v xml:space="preserve"> </v>
      </c>
    </row>
    <row r="96" spans="25:34" x14ac:dyDescent="0.25">
      <c r="Y96" s="46">
        <f>'Ввод данных'!L96</f>
        <v>0</v>
      </c>
      <c r="Z96" s="24">
        <f>'Ввод данных'!M96</f>
        <v>0</v>
      </c>
      <c r="AA96" s="24">
        <f>'Ввод данных'!N96</f>
        <v>0</v>
      </c>
      <c r="AB96" s="25" t="str">
        <f>'Ввод данных'!P96</f>
        <v>некорректно</v>
      </c>
      <c r="AC96" s="25" t="str">
        <f>'Ввод данных'!Q96</f>
        <v>некорректно</v>
      </c>
      <c r="AD96" s="25" t="str">
        <f>'Ввод данных'!R96</f>
        <v>некорректно</v>
      </c>
      <c r="AE96" s="10" t="str">
        <f>'Ввод данных'!O96</f>
        <v xml:space="preserve"> </v>
      </c>
      <c r="AF96" s="25" t="str">
        <f t="shared" si="5"/>
        <v xml:space="preserve"> </v>
      </c>
      <c r="AG96" s="25" t="str">
        <f t="shared" si="6"/>
        <v xml:space="preserve"> </v>
      </c>
      <c r="AH96" s="25" t="str">
        <f t="shared" si="7"/>
        <v xml:space="preserve"> </v>
      </c>
    </row>
    <row r="97" spans="25:34" x14ac:dyDescent="0.25">
      <c r="Y97" s="46">
        <f>'Ввод данных'!L97</f>
        <v>0</v>
      </c>
      <c r="Z97" s="24">
        <f>'Ввод данных'!M97</f>
        <v>0</v>
      </c>
      <c r="AA97" s="24">
        <f>'Ввод данных'!N97</f>
        <v>0</v>
      </c>
      <c r="AB97" s="25" t="str">
        <f>'Ввод данных'!P97</f>
        <v>некорректно</v>
      </c>
      <c r="AC97" s="25" t="str">
        <f>'Ввод данных'!Q97</f>
        <v>некорректно</v>
      </c>
      <c r="AD97" s="25" t="str">
        <f>'Ввод данных'!R97</f>
        <v>некорректно</v>
      </c>
      <c r="AE97" s="10" t="str">
        <f>'Ввод данных'!O97</f>
        <v xml:space="preserve"> </v>
      </c>
      <c r="AF97" s="25" t="str">
        <f t="shared" si="5"/>
        <v xml:space="preserve"> </v>
      </c>
      <c r="AG97" s="25" t="str">
        <f t="shared" si="6"/>
        <v xml:space="preserve"> </v>
      </c>
      <c r="AH97" s="25" t="str">
        <f t="shared" si="7"/>
        <v xml:space="preserve"> </v>
      </c>
    </row>
    <row r="98" spans="25:34" x14ac:dyDescent="0.25">
      <c r="Y98" s="46">
        <f>'Ввод данных'!L98</f>
        <v>0</v>
      </c>
      <c r="Z98" s="24">
        <f>'Ввод данных'!M98</f>
        <v>0</v>
      </c>
      <c r="AA98" s="24">
        <f>'Ввод данных'!N98</f>
        <v>0</v>
      </c>
      <c r="AB98" s="25" t="str">
        <f>'Ввод данных'!P98</f>
        <v>некорректно</v>
      </c>
      <c r="AC98" s="25" t="str">
        <f>'Ввод данных'!Q98</f>
        <v>некорректно</v>
      </c>
      <c r="AD98" s="25" t="str">
        <f>'Ввод данных'!R98</f>
        <v>некорректно</v>
      </c>
      <c r="AE98" s="10" t="str">
        <f>'Ввод данных'!O98</f>
        <v xml:space="preserve"> </v>
      </c>
      <c r="AF98" s="25" t="str">
        <f t="shared" si="5"/>
        <v xml:space="preserve"> </v>
      </c>
      <c r="AG98" s="25" t="str">
        <f t="shared" si="6"/>
        <v xml:space="preserve"> </v>
      </c>
      <c r="AH98" s="25" t="str">
        <f t="shared" si="7"/>
        <v xml:space="preserve"> </v>
      </c>
    </row>
    <row r="99" spans="25:34" x14ac:dyDescent="0.25">
      <c r="Y99" s="46">
        <f>'Ввод данных'!L99</f>
        <v>0</v>
      </c>
      <c r="Z99" s="24">
        <f>'Ввод данных'!M99</f>
        <v>0</v>
      </c>
      <c r="AA99" s="24">
        <f>'Ввод данных'!N99</f>
        <v>0</v>
      </c>
      <c r="AB99" s="25" t="str">
        <f>'Ввод данных'!P99</f>
        <v>некорректно</v>
      </c>
      <c r="AC99" s="25" t="str">
        <f>'Ввод данных'!Q99</f>
        <v>некорректно</v>
      </c>
      <c r="AD99" s="25" t="str">
        <f>'Ввод данных'!R99</f>
        <v>некорректно</v>
      </c>
      <c r="AE99" s="10" t="str">
        <f>'Ввод данных'!O99</f>
        <v xml:space="preserve"> </v>
      </c>
      <c r="AF99" s="25" t="str">
        <f t="shared" si="5"/>
        <v xml:space="preserve"> </v>
      </c>
      <c r="AG99" s="25" t="str">
        <f t="shared" si="6"/>
        <v xml:space="preserve"> </v>
      </c>
      <c r="AH99" s="25" t="str">
        <f t="shared" si="7"/>
        <v xml:space="preserve"> </v>
      </c>
    </row>
    <row r="100" spans="25:34" x14ac:dyDescent="0.25">
      <c r="Y100" s="46">
        <f>'Ввод данных'!L100</f>
        <v>0</v>
      </c>
      <c r="Z100" s="24">
        <f>'Ввод данных'!M100</f>
        <v>0</v>
      </c>
      <c r="AA100" s="24">
        <f>'Ввод данных'!N100</f>
        <v>0</v>
      </c>
      <c r="AB100" s="25" t="str">
        <f>'Ввод данных'!P100</f>
        <v>некорректно</v>
      </c>
      <c r="AC100" s="25" t="str">
        <f>'Ввод данных'!Q100</f>
        <v>некорректно</v>
      </c>
      <c r="AD100" s="25" t="str">
        <f>'Ввод данных'!R100</f>
        <v>некорректно</v>
      </c>
      <c r="AE100" s="10" t="str">
        <f>'Ввод данных'!O100</f>
        <v xml:space="preserve"> </v>
      </c>
      <c r="AF100" s="25" t="str">
        <f t="shared" si="5"/>
        <v xml:space="preserve"> </v>
      </c>
      <c r="AG100" s="25" t="str">
        <f t="shared" si="6"/>
        <v xml:space="preserve"> </v>
      </c>
      <c r="AH100" s="25" t="str">
        <f t="shared" si="7"/>
        <v xml:space="preserve"> </v>
      </c>
    </row>
    <row r="101" spans="25:34" x14ac:dyDescent="0.25">
      <c r="Y101" s="46">
        <f>'Ввод данных'!L101</f>
        <v>0</v>
      </c>
      <c r="Z101" s="24">
        <f>'Ввод данных'!M101</f>
        <v>0</v>
      </c>
      <c r="AA101" s="24">
        <f>'Ввод данных'!N101</f>
        <v>0</v>
      </c>
      <c r="AB101" s="25" t="str">
        <f>'Ввод данных'!P101</f>
        <v>некорректно</v>
      </c>
      <c r="AC101" s="25" t="str">
        <f>'Ввод данных'!Q101</f>
        <v>некорректно</v>
      </c>
      <c r="AD101" s="25" t="str">
        <f>'Ввод данных'!R101</f>
        <v>некорректно</v>
      </c>
      <c r="AE101" s="10" t="str">
        <f>'Ввод данных'!O101</f>
        <v xml:space="preserve"> </v>
      </c>
      <c r="AF101" s="25" t="str">
        <f t="shared" si="5"/>
        <v xml:space="preserve"> </v>
      </c>
      <c r="AG101" s="25" t="str">
        <f t="shared" si="6"/>
        <v xml:space="preserve"> </v>
      </c>
      <c r="AH101" s="25" t="str">
        <f t="shared" si="7"/>
        <v xml:space="preserve"> </v>
      </c>
    </row>
    <row r="102" spans="25:34" x14ac:dyDescent="0.25">
      <c r="Y102" s="46">
        <f>'Ввод данных'!L102</f>
        <v>0</v>
      </c>
      <c r="Z102" s="24">
        <f>'Ввод данных'!M102</f>
        <v>0</v>
      </c>
      <c r="AA102" s="24">
        <f>'Ввод данных'!N102</f>
        <v>0</v>
      </c>
      <c r="AB102" s="25" t="str">
        <f>'Ввод данных'!P102</f>
        <v>некорректно</v>
      </c>
      <c r="AC102" s="25" t="str">
        <f>'Ввод данных'!Q102</f>
        <v>некорректно</v>
      </c>
      <c r="AD102" s="25" t="str">
        <f>'Ввод данных'!R102</f>
        <v>некорректно</v>
      </c>
      <c r="AE102" s="10" t="str">
        <f>'Ввод данных'!O102</f>
        <v xml:space="preserve"> </v>
      </c>
      <c r="AF102" s="25" t="str">
        <f t="shared" si="5"/>
        <v xml:space="preserve"> </v>
      </c>
      <c r="AG102" s="25" t="str">
        <f t="shared" si="6"/>
        <v xml:space="preserve"> </v>
      </c>
      <c r="AH102" s="25" t="str">
        <f t="shared" si="7"/>
        <v xml:space="preserve"> </v>
      </c>
    </row>
    <row r="103" spans="25:34" x14ac:dyDescent="0.25">
      <c r="Y103" s="46">
        <f>'Ввод данных'!L103</f>
        <v>0</v>
      </c>
      <c r="Z103" s="24">
        <f>'Ввод данных'!M103</f>
        <v>0</v>
      </c>
      <c r="AA103" s="24">
        <f>'Ввод данных'!N103</f>
        <v>0</v>
      </c>
      <c r="AB103" s="25" t="str">
        <f>'Ввод данных'!P103</f>
        <v>некорректно</v>
      </c>
      <c r="AC103" s="25" t="str">
        <f>'Ввод данных'!Q103</f>
        <v>некорректно</v>
      </c>
      <c r="AD103" s="25" t="str">
        <f>'Ввод данных'!R103</f>
        <v>некорректно</v>
      </c>
      <c r="AE103" s="10" t="str">
        <f>'Ввод данных'!O103</f>
        <v xml:space="preserve"> </v>
      </c>
      <c r="AF103" s="25" t="str">
        <f t="shared" si="5"/>
        <v xml:space="preserve"> </v>
      </c>
      <c r="AG103" s="25" t="str">
        <f t="shared" si="6"/>
        <v xml:space="preserve"> </v>
      </c>
      <c r="AH103" s="25" t="str">
        <f t="shared" si="7"/>
        <v xml:space="preserve"> </v>
      </c>
    </row>
    <row r="104" spans="25:34" x14ac:dyDescent="0.25">
      <c r="Y104" s="46">
        <f>'Ввод данных'!L104</f>
        <v>0</v>
      </c>
      <c r="Z104" s="24">
        <f>'Ввод данных'!M104</f>
        <v>0</v>
      </c>
      <c r="AA104" s="24">
        <f>'Ввод данных'!N104</f>
        <v>0</v>
      </c>
      <c r="AB104" s="25" t="str">
        <f>'Ввод данных'!P104</f>
        <v>некорректно</v>
      </c>
      <c r="AC104" s="25" t="str">
        <f>'Ввод данных'!Q104</f>
        <v>некорректно</v>
      </c>
      <c r="AD104" s="25" t="str">
        <f>'Ввод данных'!R104</f>
        <v>некорректно</v>
      </c>
      <c r="AE104" s="10" t="str">
        <f>'Ввод данных'!O104</f>
        <v xml:space="preserve"> </v>
      </c>
      <c r="AF104" s="25" t="str">
        <f t="shared" si="5"/>
        <v xml:space="preserve"> </v>
      </c>
      <c r="AG104" s="25" t="str">
        <f t="shared" si="6"/>
        <v xml:space="preserve"> </v>
      </c>
      <c r="AH104" s="25" t="str">
        <f t="shared" si="7"/>
        <v xml:space="preserve"> </v>
      </c>
    </row>
    <row r="105" spans="25:34" x14ac:dyDescent="0.25">
      <c r="Y105" s="46">
        <f>'Ввод данных'!L105</f>
        <v>0</v>
      </c>
      <c r="Z105" s="24">
        <f>'Ввод данных'!M105</f>
        <v>0</v>
      </c>
      <c r="AA105" s="24">
        <f>'Ввод данных'!N105</f>
        <v>0</v>
      </c>
      <c r="AB105" s="25" t="str">
        <f>'Ввод данных'!P105</f>
        <v>некорректно</v>
      </c>
      <c r="AC105" s="25" t="str">
        <f>'Ввод данных'!Q105</f>
        <v>некорректно</v>
      </c>
      <c r="AD105" s="25" t="str">
        <f>'Ввод данных'!R105</f>
        <v>некорректно</v>
      </c>
      <c r="AE105" s="10" t="str">
        <f>'Ввод данных'!O105</f>
        <v xml:space="preserve"> </v>
      </c>
      <c r="AF105" s="25" t="str">
        <f t="shared" si="5"/>
        <v xml:space="preserve"> </v>
      </c>
      <c r="AG105" s="25" t="str">
        <f t="shared" si="6"/>
        <v xml:space="preserve"> </v>
      </c>
      <c r="AH105" s="25" t="str">
        <f t="shared" si="7"/>
        <v xml:space="preserve"> </v>
      </c>
    </row>
    <row r="106" spans="25:34" x14ac:dyDescent="0.25">
      <c r="Y106" s="46">
        <f>'Ввод данных'!L106</f>
        <v>0</v>
      </c>
      <c r="Z106" s="24">
        <f>'Ввод данных'!M106</f>
        <v>0</v>
      </c>
      <c r="AA106" s="24">
        <f>'Ввод данных'!N106</f>
        <v>0</v>
      </c>
      <c r="AB106" s="25" t="str">
        <f>'Ввод данных'!P106</f>
        <v>некорректно</v>
      </c>
      <c r="AC106" s="25" t="str">
        <f>'Ввод данных'!Q106</f>
        <v>некорректно</v>
      </c>
      <c r="AD106" s="25" t="str">
        <f>'Ввод данных'!R106</f>
        <v>некорректно</v>
      </c>
      <c r="AE106" s="10" t="str">
        <f>'Ввод данных'!O106</f>
        <v xml:space="preserve"> </v>
      </c>
      <c r="AF106" s="25" t="str">
        <f t="shared" si="5"/>
        <v xml:space="preserve"> </v>
      </c>
      <c r="AG106" s="25" t="str">
        <f t="shared" si="6"/>
        <v xml:space="preserve"> </v>
      </c>
      <c r="AH106" s="25" t="str">
        <f t="shared" si="7"/>
        <v xml:space="preserve"> </v>
      </c>
    </row>
    <row r="107" spans="25:34" x14ac:dyDescent="0.25">
      <c r="Y107" s="46">
        <f>'Ввод данных'!L107</f>
        <v>0</v>
      </c>
      <c r="Z107" s="24">
        <f>'Ввод данных'!M107</f>
        <v>0</v>
      </c>
      <c r="AA107" s="24">
        <f>'Ввод данных'!N107</f>
        <v>0</v>
      </c>
      <c r="AB107" s="25" t="str">
        <f>'Ввод данных'!P107</f>
        <v>некорректно</v>
      </c>
      <c r="AC107" s="25" t="str">
        <f>'Ввод данных'!Q107</f>
        <v>некорректно</v>
      </c>
      <c r="AD107" s="25" t="str">
        <f>'Ввод данных'!R107</f>
        <v>некорректно</v>
      </c>
      <c r="AE107" s="10" t="str">
        <f>'Ввод данных'!O107</f>
        <v xml:space="preserve"> </v>
      </c>
      <c r="AF107" s="25" t="str">
        <f t="shared" si="5"/>
        <v xml:space="preserve"> </v>
      </c>
      <c r="AG107" s="25" t="str">
        <f t="shared" si="6"/>
        <v xml:space="preserve"> </v>
      </c>
      <c r="AH107" s="25" t="str">
        <f t="shared" si="7"/>
        <v xml:space="preserve"> </v>
      </c>
    </row>
    <row r="108" spans="25:34" x14ac:dyDescent="0.25">
      <c r="Y108" s="46">
        <f>'Ввод данных'!L108</f>
        <v>0</v>
      </c>
      <c r="Z108" s="24">
        <f>'Ввод данных'!M108</f>
        <v>0</v>
      </c>
      <c r="AA108" s="24">
        <f>'Ввод данных'!N108</f>
        <v>0</v>
      </c>
      <c r="AB108" s="25" t="str">
        <f>'Ввод данных'!P108</f>
        <v>некорректно</v>
      </c>
      <c r="AC108" s="25" t="str">
        <f>'Ввод данных'!Q108</f>
        <v>некорректно</v>
      </c>
      <c r="AD108" s="25" t="str">
        <f>'Ввод данных'!R108</f>
        <v>некорректно</v>
      </c>
      <c r="AE108" s="10" t="str">
        <f>'Ввод данных'!O108</f>
        <v xml:space="preserve"> </v>
      </c>
      <c r="AF108" s="25" t="str">
        <f t="shared" si="5"/>
        <v xml:space="preserve"> </v>
      </c>
      <c r="AG108" s="25" t="str">
        <f t="shared" si="6"/>
        <v xml:space="preserve"> </v>
      </c>
      <c r="AH108" s="25" t="str">
        <f t="shared" si="7"/>
        <v xml:space="preserve"> </v>
      </c>
    </row>
    <row r="109" spans="25:34" x14ac:dyDescent="0.25">
      <c r="Y109" s="46">
        <f>'Ввод данных'!L109</f>
        <v>0</v>
      </c>
      <c r="Z109" s="24">
        <f>'Ввод данных'!M109</f>
        <v>0</v>
      </c>
      <c r="AA109" s="24">
        <f>'Ввод данных'!N109</f>
        <v>0</v>
      </c>
      <c r="AB109" s="25" t="str">
        <f>'Ввод данных'!P109</f>
        <v>некорректно</v>
      </c>
      <c r="AC109" s="25" t="str">
        <f>'Ввод данных'!Q109</f>
        <v>некорректно</v>
      </c>
      <c r="AD109" s="25" t="str">
        <f>'Ввод данных'!R109</f>
        <v>некорректно</v>
      </c>
      <c r="AE109" s="10" t="str">
        <f>'Ввод данных'!O109</f>
        <v xml:space="preserve"> </v>
      </c>
      <c r="AF109" s="25" t="str">
        <f t="shared" si="5"/>
        <v xml:space="preserve"> </v>
      </c>
      <c r="AG109" s="25" t="str">
        <f t="shared" si="6"/>
        <v xml:space="preserve"> </v>
      </c>
      <c r="AH109" s="25" t="str">
        <f t="shared" si="7"/>
        <v xml:space="preserve"> </v>
      </c>
    </row>
    <row r="110" spans="25:34" x14ac:dyDescent="0.25">
      <c r="Y110" s="46">
        <f>'Ввод данных'!L110</f>
        <v>0</v>
      </c>
      <c r="Z110" s="24">
        <f>'Ввод данных'!M110</f>
        <v>0</v>
      </c>
      <c r="AA110" s="24">
        <f>'Ввод данных'!N110</f>
        <v>0</v>
      </c>
      <c r="AB110" s="25" t="str">
        <f>'Ввод данных'!P110</f>
        <v>некорректно</v>
      </c>
      <c r="AC110" s="25" t="str">
        <f>'Ввод данных'!Q110</f>
        <v>некорректно</v>
      </c>
      <c r="AD110" s="25" t="str">
        <f>'Ввод данных'!R110</f>
        <v>некорректно</v>
      </c>
      <c r="AE110" s="10" t="str">
        <f>'Ввод данных'!O110</f>
        <v xml:space="preserve"> </v>
      </c>
      <c r="AF110" s="25" t="str">
        <f t="shared" si="5"/>
        <v xml:space="preserve"> </v>
      </c>
      <c r="AG110" s="25" t="str">
        <f t="shared" si="6"/>
        <v xml:space="preserve"> </v>
      </c>
      <c r="AH110" s="25" t="str">
        <f t="shared" si="7"/>
        <v xml:space="preserve"> </v>
      </c>
    </row>
    <row r="111" spans="25:34" x14ac:dyDescent="0.25">
      <c r="Y111" s="46">
        <f>'Ввод данных'!L111</f>
        <v>0</v>
      </c>
      <c r="Z111" s="24">
        <f>'Ввод данных'!M111</f>
        <v>0</v>
      </c>
      <c r="AA111" s="24">
        <f>'Ввод данных'!N111</f>
        <v>0</v>
      </c>
      <c r="AB111" s="25" t="str">
        <f>'Ввод данных'!P111</f>
        <v>некорректно</v>
      </c>
      <c r="AC111" s="25" t="str">
        <f>'Ввод данных'!Q111</f>
        <v>некорректно</v>
      </c>
      <c r="AD111" s="25" t="str">
        <f>'Ввод данных'!R111</f>
        <v>некорректно</v>
      </c>
      <c r="AE111" s="10" t="str">
        <f>'Ввод данных'!O111</f>
        <v xml:space="preserve"> </v>
      </c>
      <c r="AF111" s="25" t="str">
        <f t="shared" si="5"/>
        <v xml:space="preserve"> </v>
      </c>
      <c r="AG111" s="25" t="str">
        <f t="shared" si="6"/>
        <v xml:space="preserve"> </v>
      </c>
      <c r="AH111" s="25" t="str">
        <f t="shared" si="7"/>
        <v xml:space="preserve"> </v>
      </c>
    </row>
    <row r="112" spans="25:34" x14ac:dyDescent="0.25">
      <c r="Y112" s="46">
        <f>'Ввод данных'!L112</f>
        <v>0</v>
      </c>
      <c r="Z112" s="24">
        <f>'Ввод данных'!M112</f>
        <v>0</v>
      </c>
      <c r="AA112" s="24">
        <f>'Ввод данных'!N112</f>
        <v>0</v>
      </c>
      <c r="AB112" s="25" t="str">
        <f>'Ввод данных'!P112</f>
        <v>некорректно</v>
      </c>
      <c r="AC112" s="25" t="str">
        <f>'Ввод данных'!Q112</f>
        <v>некорректно</v>
      </c>
      <c r="AD112" s="25" t="str">
        <f>'Ввод данных'!R112</f>
        <v>некорректно</v>
      </c>
      <c r="AE112" s="10" t="str">
        <f>'Ввод данных'!O112</f>
        <v xml:space="preserve"> </v>
      </c>
      <c r="AF112" s="25" t="str">
        <f t="shared" si="5"/>
        <v xml:space="preserve"> </v>
      </c>
      <c r="AG112" s="25" t="str">
        <f t="shared" si="6"/>
        <v xml:space="preserve"> </v>
      </c>
      <c r="AH112" s="25" t="str">
        <f t="shared" si="7"/>
        <v xml:space="preserve"> </v>
      </c>
    </row>
    <row r="113" spans="25:34" x14ac:dyDescent="0.25">
      <c r="Y113" s="46">
        <f>'Ввод данных'!L113</f>
        <v>0</v>
      </c>
      <c r="Z113" s="24">
        <f>'Ввод данных'!M113</f>
        <v>0</v>
      </c>
      <c r="AA113" s="24">
        <f>'Ввод данных'!N113</f>
        <v>0</v>
      </c>
      <c r="AB113" s="25" t="str">
        <f>'Ввод данных'!P113</f>
        <v>некорректно</v>
      </c>
      <c r="AC113" s="25" t="str">
        <f>'Ввод данных'!Q113</f>
        <v>некорректно</v>
      </c>
      <c r="AD113" s="25" t="str">
        <f>'Ввод данных'!R113</f>
        <v>некорректно</v>
      </c>
      <c r="AE113" s="10" t="str">
        <f>'Ввод данных'!O113</f>
        <v xml:space="preserve"> </v>
      </c>
      <c r="AF113" s="25" t="str">
        <f t="shared" si="5"/>
        <v xml:space="preserve"> </v>
      </c>
      <c r="AG113" s="25" t="str">
        <f t="shared" si="6"/>
        <v xml:space="preserve"> </v>
      </c>
      <c r="AH113" s="25" t="str">
        <f t="shared" si="7"/>
        <v xml:space="preserve"> </v>
      </c>
    </row>
    <row r="114" spans="25:34" x14ac:dyDescent="0.25">
      <c r="Y114" s="46">
        <f>'Ввод данных'!L114</f>
        <v>0</v>
      </c>
      <c r="Z114" s="24">
        <f>'Ввод данных'!M114</f>
        <v>0</v>
      </c>
      <c r="AA114" s="24">
        <f>'Ввод данных'!N114</f>
        <v>0</v>
      </c>
      <c r="AB114" s="25" t="str">
        <f>'Ввод данных'!P114</f>
        <v>некорректно</v>
      </c>
      <c r="AC114" s="25" t="str">
        <f>'Ввод данных'!Q114</f>
        <v>некорректно</v>
      </c>
      <c r="AD114" s="25" t="str">
        <f>'Ввод данных'!R114</f>
        <v>некорректно</v>
      </c>
      <c r="AE114" s="10" t="str">
        <f>'Ввод данных'!O114</f>
        <v xml:space="preserve"> </v>
      </c>
      <c r="AF114" s="25" t="str">
        <f t="shared" si="5"/>
        <v xml:space="preserve"> </v>
      </c>
      <c r="AG114" s="25" t="str">
        <f t="shared" si="6"/>
        <v xml:space="preserve"> </v>
      </c>
      <c r="AH114" s="25" t="str">
        <f t="shared" si="7"/>
        <v xml:space="preserve"> </v>
      </c>
    </row>
    <row r="115" spans="25:34" x14ac:dyDescent="0.25">
      <c r="Y115" s="46">
        <f>'Ввод данных'!L115</f>
        <v>0</v>
      </c>
      <c r="Z115" s="24">
        <f>'Ввод данных'!M115</f>
        <v>0</v>
      </c>
      <c r="AA115" s="24">
        <f>'Ввод данных'!N115</f>
        <v>0</v>
      </c>
      <c r="AB115" s="25" t="str">
        <f>'Ввод данных'!P115</f>
        <v>некорректно</v>
      </c>
      <c r="AC115" s="25" t="str">
        <f>'Ввод данных'!Q115</f>
        <v>некорректно</v>
      </c>
      <c r="AD115" s="25" t="str">
        <f>'Ввод данных'!R115</f>
        <v>некорректно</v>
      </c>
      <c r="AE115" s="10" t="str">
        <f>'Ввод данных'!O115</f>
        <v xml:space="preserve"> </v>
      </c>
      <c r="AF115" s="25" t="str">
        <f t="shared" si="5"/>
        <v xml:space="preserve"> </v>
      </c>
      <c r="AG115" s="25" t="str">
        <f t="shared" si="6"/>
        <v xml:space="preserve"> </v>
      </c>
      <c r="AH115" s="25" t="str">
        <f t="shared" si="7"/>
        <v xml:space="preserve"> </v>
      </c>
    </row>
    <row r="116" spans="25:34" x14ac:dyDescent="0.25">
      <c r="Y116" s="46">
        <f>'Ввод данных'!L116</f>
        <v>0</v>
      </c>
      <c r="Z116" s="24">
        <f>'Ввод данных'!M116</f>
        <v>0</v>
      </c>
      <c r="AA116" s="24">
        <f>'Ввод данных'!N116</f>
        <v>0</v>
      </c>
      <c r="AB116" s="25" t="str">
        <f>'Ввод данных'!P116</f>
        <v>некорректно</v>
      </c>
      <c r="AC116" s="25" t="str">
        <f>'Ввод данных'!Q116</f>
        <v>некорректно</v>
      </c>
      <c r="AD116" s="25" t="str">
        <f>'Ввод данных'!R116</f>
        <v>некорректно</v>
      </c>
      <c r="AE116" s="10" t="str">
        <f>'Ввод данных'!O116</f>
        <v xml:space="preserve"> </v>
      </c>
      <c r="AF116" s="25" t="str">
        <f t="shared" si="5"/>
        <v xml:space="preserve"> </v>
      </c>
      <c r="AG116" s="25" t="str">
        <f t="shared" si="6"/>
        <v xml:space="preserve"> </v>
      </c>
      <c r="AH116" s="25" t="str">
        <f t="shared" si="7"/>
        <v xml:space="preserve"> </v>
      </c>
    </row>
    <row r="117" spans="25:34" x14ac:dyDescent="0.25">
      <c r="Y117" s="46">
        <f>'Ввод данных'!L117</f>
        <v>0</v>
      </c>
      <c r="Z117" s="24">
        <f>'Ввод данных'!M117</f>
        <v>0</v>
      </c>
      <c r="AA117" s="24">
        <f>'Ввод данных'!N117</f>
        <v>0</v>
      </c>
      <c r="AB117" s="25" t="str">
        <f>'Ввод данных'!P117</f>
        <v>некорректно</v>
      </c>
      <c r="AC117" s="25" t="str">
        <f>'Ввод данных'!Q117</f>
        <v>некорректно</v>
      </c>
      <c r="AD117" s="25" t="str">
        <f>'Ввод данных'!R117</f>
        <v>некорректно</v>
      </c>
      <c r="AE117" s="10" t="str">
        <f>'Ввод данных'!O117</f>
        <v xml:space="preserve"> </v>
      </c>
      <c r="AF117" s="25" t="str">
        <f t="shared" si="5"/>
        <v xml:space="preserve"> </v>
      </c>
      <c r="AG117" s="25" t="str">
        <f t="shared" si="6"/>
        <v xml:space="preserve"> </v>
      </c>
      <c r="AH117" s="25" t="str">
        <f t="shared" si="7"/>
        <v xml:space="preserve"> </v>
      </c>
    </row>
    <row r="118" spans="25:34" x14ac:dyDescent="0.25">
      <c r="Y118" s="46">
        <f>'Ввод данных'!L118</f>
        <v>0</v>
      </c>
      <c r="Z118" s="24">
        <f>'Ввод данных'!M118</f>
        <v>0</v>
      </c>
      <c r="AA118" s="24">
        <f>'Ввод данных'!N118</f>
        <v>0</v>
      </c>
      <c r="AB118" s="25" t="str">
        <f>'Ввод данных'!P118</f>
        <v>некорректно</v>
      </c>
      <c r="AC118" s="25" t="str">
        <f>'Ввод данных'!Q118</f>
        <v>некорректно</v>
      </c>
      <c r="AD118" s="25" t="str">
        <f>'Ввод данных'!R118</f>
        <v>некорректно</v>
      </c>
      <c r="AE118" s="10" t="str">
        <f>'Ввод данных'!O118</f>
        <v xml:space="preserve"> </v>
      </c>
      <c r="AF118" s="25" t="str">
        <f t="shared" si="5"/>
        <v xml:space="preserve"> </v>
      </c>
      <c r="AG118" s="25" t="str">
        <f t="shared" si="6"/>
        <v xml:space="preserve"> </v>
      </c>
      <c r="AH118" s="25" t="str">
        <f t="shared" si="7"/>
        <v xml:space="preserve"> </v>
      </c>
    </row>
    <row r="119" spans="25:34" x14ac:dyDescent="0.25">
      <c r="Y119" s="46">
        <f>'Ввод данных'!L119</f>
        <v>0</v>
      </c>
      <c r="Z119" s="24">
        <f>'Ввод данных'!M119</f>
        <v>0</v>
      </c>
      <c r="AA119" s="24">
        <f>'Ввод данных'!N119</f>
        <v>0</v>
      </c>
      <c r="AB119" s="25" t="str">
        <f>'Ввод данных'!P119</f>
        <v>некорректно</v>
      </c>
      <c r="AC119" s="25" t="str">
        <f>'Ввод данных'!Q119</f>
        <v>некорректно</v>
      </c>
      <c r="AD119" s="25" t="str">
        <f>'Ввод данных'!R119</f>
        <v>некорректно</v>
      </c>
      <c r="AE119" s="10" t="str">
        <f>'Ввод данных'!O119</f>
        <v xml:space="preserve"> </v>
      </c>
      <c r="AF119" s="25" t="str">
        <f t="shared" si="5"/>
        <v xml:space="preserve"> </v>
      </c>
      <c r="AG119" s="25" t="str">
        <f t="shared" si="6"/>
        <v xml:space="preserve"> </v>
      </c>
      <c r="AH119" s="25" t="str">
        <f t="shared" si="7"/>
        <v xml:space="preserve"> </v>
      </c>
    </row>
    <row r="120" spans="25:34" x14ac:dyDescent="0.25">
      <c r="Y120" s="46">
        <f>'Ввод данных'!L120</f>
        <v>0</v>
      </c>
      <c r="Z120" s="24">
        <f>'Ввод данных'!M120</f>
        <v>0</v>
      </c>
      <c r="AA120" s="24">
        <f>'Ввод данных'!N120</f>
        <v>0</v>
      </c>
      <c r="AB120" s="25" t="str">
        <f>'Ввод данных'!P120</f>
        <v>некорректно</v>
      </c>
      <c r="AC120" s="25" t="str">
        <f>'Ввод данных'!Q120</f>
        <v>некорректно</v>
      </c>
      <c r="AD120" s="25" t="str">
        <f>'Ввод данных'!R120</f>
        <v>некорректно</v>
      </c>
      <c r="AE120" s="10" t="str">
        <f>'Ввод данных'!O120</f>
        <v xml:space="preserve"> </v>
      </c>
      <c r="AF120" s="25" t="str">
        <f t="shared" si="5"/>
        <v xml:space="preserve"> </v>
      </c>
      <c r="AG120" s="25" t="str">
        <f t="shared" si="6"/>
        <v xml:space="preserve"> </v>
      </c>
      <c r="AH120" s="25" t="str">
        <f t="shared" si="7"/>
        <v xml:space="preserve"> </v>
      </c>
    </row>
    <row r="121" spans="25:34" x14ac:dyDescent="0.25">
      <c r="Y121" s="46">
        <f>'Ввод данных'!L121</f>
        <v>0</v>
      </c>
      <c r="Z121" s="24">
        <f>'Ввод данных'!M121</f>
        <v>0</v>
      </c>
      <c r="AA121" s="24">
        <f>'Ввод данных'!N121</f>
        <v>0</v>
      </c>
      <c r="AB121" s="25" t="str">
        <f>'Ввод данных'!P121</f>
        <v>некорректно</v>
      </c>
      <c r="AC121" s="25" t="str">
        <f>'Ввод данных'!Q121</f>
        <v>некорректно</v>
      </c>
      <c r="AD121" s="25" t="str">
        <f>'Ввод данных'!R121</f>
        <v>некорректно</v>
      </c>
      <c r="AE121" s="10" t="str">
        <f>'Ввод данных'!O121</f>
        <v xml:space="preserve"> </v>
      </c>
      <c r="AF121" s="25" t="str">
        <f t="shared" si="5"/>
        <v xml:space="preserve"> </v>
      </c>
      <c r="AG121" s="25" t="str">
        <f t="shared" si="6"/>
        <v xml:space="preserve"> </v>
      </c>
      <c r="AH121" s="25" t="str">
        <f t="shared" si="7"/>
        <v xml:space="preserve"> </v>
      </c>
    </row>
    <row r="122" spans="25:34" x14ac:dyDescent="0.25">
      <c r="Y122" s="46">
        <f>'Ввод данных'!L122</f>
        <v>0</v>
      </c>
      <c r="Z122" s="24">
        <f>'Ввод данных'!M122</f>
        <v>0</v>
      </c>
      <c r="AA122" s="24">
        <f>'Ввод данных'!N122</f>
        <v>0</v>
      </c>
      <c r="AB122" s="25" t="str">
        <f>'Ввод данных'!P122</f>
        <v>некорректно</v>
      </c>
      <c r="AC122" s="25" t="str">
        <f>'Ввод данных'!Q122</f>
        <v>некорректно</v>
      </c>
      <c r="AD122" s="25" t="str">
        <f>'Ввод данных'!R122</f>
        <v>некорректно</v>
      </c>
      <c r="AE122" s="10" t="str">
        <f>'Ввод данных'!O122</f>
        <v xml:space="preserve"> </v>
      </c>
      <c r="AF122" s="25" t="str">
        <f t="shared" si="5"/>
        <v xml:space="preserve"> </v>
      </c>
      <c r="AG122" s="25" t="str">
        <f t="shared" si="6"/>
        <v xml:space="preserve"> </v>
      </c>
      <c r="AH122" s="25" t="str">
        <f t="shared" si="7"/>
        <v xml:space="preserve"> </v>
      </c>
    </row>
    <row r="123" spans="25:34" x14ac:dyDescent="0.25">
      <c r="Y123" s="46">
        <f>'Ввод данных'!L123</f>
        <v>0</v>
      </c>
      <c r="Z123" s="24">
        <f>'Ввод данных'!M123</f>
        <v>0</v>
      </c>
      <c r="AA123" s="24">
        <f>'Ввод данных'!N123</f>
        <v>0</v>
      </c>
      <c r="AB123" s="25" t="str">
        <f>'Ввод данных'!P123</f>
        <v>некорректно</v>
      </c>
      <c r="AC123" s="25" t="str">
        <f>'Ввод данных'!Q123</f>
        <v>некорректно</v>
      </c>
      <c r="AD123" s="25" t="str">
        <f>'Ввод данных'!R123</f>
        <v>некорректно</v>
      </c>
      <c r="AE123" s="10" t="str">
        <f>'Ввод данных'!O123</f>
        <v xml:space="preserve"> </v>
      </c>
      <c r="AF123" s="25" t="str">
        <f t="shared" si="5"/>
        <v xml:space="preserve"> </v>
      </c>
      <c r="AG123" s="25" t="str">
        <f t="shared" si="6"/>
        <v xml:space="preserve"> </v>
      </c>
      <c r="AH123" s="25" t="str">
        <f t="shared" si="7"/>
        <v xml:space="preserve"> </v>
      </c>
    </row>
    <row r="124" spans="25:34" x14ac:dyDescent="0.25">
      <c r="Y124" s="46">
        <f>'Ввод данных'!L124</f>
        <v>0</v>
      </c>
      <c r="Z124" s="24">
        <f>'Ввод данных'!M124</f>
        <v>0</v>
      </c>
      <c r="AA124" s="24">
        <f>'Ввод данных'!N124</f>
        <v>0</v>
      </c>
      <c r="AB124" s="25" t="str">
        <f>'Ввод данных'!P124</f>
        <v>некорректно</v>
      </c>
      <c r="AC124" s="25" t="str">
        <f>'Ввод данных'!Q124</f>
        <v>некорректно</v>
      </c>
      <c r="AD124" s="25" t="str">
        <f>'Ввод данных'!R124</f>
        <v>некорректно</v>
      </c>
      <c r="AE124" s="10" t="str">
        <f>'Ввод данных'!O124</f>
        <v xml:space="preserve"> </v>
      </c>
      <c r="AF124" s="25" t="str">
        <f t="shared" si="5"/>
        <v xml:space="preserve"> </v>
      </c>
      <c r="AG124" s="25" t="str">
        <f t="shared" si="6"/>
        <v xml:space="preserve"> </v>
      </c>
      <c r="AH124" s="25" t="str">
        <f t="shared" si="7"/>
        <v xml:space="preserve"> </v>
      </c>
    </row>
    <row r="125" spans="25:34" x14ac:dyDescent="0.25">
      <c r="Y125" s="46">
        <f>'Ввод данных'!L125</f>
        <v>0</v>
      </c>
      <c r="Z125" s="24">
        <f>'Ввод данных'!M125</f>
        <v>0</v>
      </c>
      <c r="AA125" s="24">
        <f>'Ввод данных'!N125</f>
        <v>0</v>
      </c>
      <c r="AB125" s="25" t="str">
        <f>'Ввод данных'!P125</f>
        <v>некорректно</v>
      </c>
      <c r="AC125" s="25" t="str">
        <f>'Ввод данных'!Q125</f>
        <v>некорректно</v>
      </c>
      <c r="AD125" s="25" t="str">
        <f>'Ввод данных'!R125</f>
        <v>некорректно</v>
      </c>
      <c r="AE125" s="10" t="str">
        <f>'Ввод данных'!O125</f>
        <v xml:space="preserve"> </v>
      </c>
      <c r="AF125" s="25" t="str">
        <f t="shared" si="5"/>
        <v xml:space="preserve"> </v>
      </c>
      <c r="AG125" s="25" t="str">
        <f t="shared" si="6"/>
        <v xml:space="preserve"> </v>
      </c>
      <c r="AH125" s="25" t="str">
        <f t="shared" si="7"/>
        <v xml:space="preserve"> </v>
      </c>
    </row>
    <row r="126" spans="25:34" x14ac:dyDescent="0.25">
      <c r="Y126" s="46">
        <f>'Ввод данных'!L126</f>
        <v>0</v>
      </c>
      <c r="Z126" s="24">
        <f>'Ввод данных'!M126</f>
        <v>0</v>
      </c>
      <c r="AA126" s="24">
        <f>'Ввод данных'!N126</f>
        <v>0</v>
      </c>
      <c r="AB126" s="25" t="str">
        <f>'Ввод данных'!P126</f>
        <v>некорректно</v>
      </c>
      <c r="AC126" s="25" t="str">
        <f>'Ввод данных'!Q126</f>
        <v>некорректно</v>
      </c>
      <c r="AD126" s="25" t="str">
        <f>'Ввод данных'!R126</f>
        <v>некорректно</v>
      </c>
      <c r="AE126" s="10" t="str">
        <f>'Ввод данных'!O126</f>
        <v xml:space="preserve"> </v>
      </c>
      <c r="AF126" s="25" t="str">
        <f t="shared" si="5"/>
        <v xml:space="preserve"> </v>
      </c>
      <c r="AG126" s="25" t="str">
        <f t="shared" si="6"/>
        <v xml:space="preserve"> </v>
      </c>
      <c r="AH126" s="25" t="str">
        <f t="shared" si="7"/>
        <v xml:space="preserve"> </v>
      </c>
    </row>
    <row r="127" spans="25:34" x14ac:dyDescent="0.25">
      <c r="Y127" s="46">
        <f>'Ввод данных'!L127</f>
        <v>0</v>
      </c>
      <c r="Z127" s="24">
        <f>'Ввод данных'!M127</f>
        <v>0</v>
      </c>
      <c r="AA127" s="24">
        <f>'Ввод данных'!N127</f>
        <v>0</v>
      </c>
      <c r="AB127" s="25" t="str">
        <f>'Ввод данных'!P127</f>
        <v>некорректно</v>
      </c>
      <c r="AC127" s="25" t="str">
        <f>'Ввод данных'!Q127</f>
        <v>некорректно</v>
      </c>
      <c r="AD127" s="25" t="str">
        <f>'Ввод данных'!R127</f>
        <v>некорректно</v>
      </c>
      <c r="AE127" s="10" t="str">
        <f>'Ввод данных'!O127</f>
        <v xml:space="preserve"> </v>
      </c>
      <c r="AF127" s="25" t="str">
        <f t="shared" si="5"/>
        <v xml:space="preserve"> </v>
      </c>
      <c r="AG127" s="25" t="str">
        <f t="shared" si="6"/>
        <v xml:space="preserve"> </v>
      </c>
      <c r="AH127" s="25" t="str">
        <f t="shared" si="7"/>
        <v xml:space="preserve"> </v>
      </c>
    </row>
    <row r="128" spans="25:34" x14ac:dyDescent="0.25">
      <c r="Y128" s="46">
        <f>'Ввод данных'!L128</f>
        <v>0</v>
      </c>
      <c r="Z128" s="24">
        <f>'Ввод данных'!M128</f>
        <v>0</v>
      </c>
      <c r="AA128" s="24">
        <f>'Ввод данных'!N128</f>
        <v>0</v>
      </c>
      <c r="AB128" s="25" t="str">
        <f>'Ввод данных'!P128</f>
        <v>некорректно</v>
      </c>
      <c r="AC128" s="25" t="str">
        <f>'Ввод данных'!Q128</f>
        <v>некорректно</v>
      </c>
      <c r="AD128" s="25" t="str">
        <f>'Ввод данных'!R128</f>
        <v>некорректно</v>
      </c>
      <c r="AE128" s="10" t="str">
        <f>'Ввод данных'!O128</f>
        <v xml:space="preserve"> </v>
      </c>
      <c r="AF128" s="25" t="str">
        <f t="shared" si="5"/>
        <v xml:space="preserve"> </v>
      </c>
      <c r="AG128" s="25" t="str">
        <f t="shared" si="6"/>
        <v xml:space="preserve"> </v>
      </c>
      <c r="AH128" s="25" t="str">
        <f t="shared" si="7"/>
        <v xml:space="preserve"> </v>
      </c>
    </row>
    <row r="129" spans="25:34" x14ac:dyDescent="0.25">
      <c r="Y129" s="46">
        <f>'Ввод данных'!L129</f>
        <v>0</v>
      </c>
      <c r="Z129" s="24">
        <f>'Ввод данных'!M129</f>
        <v>0</v>
      </c>
      <c r="AA129" s="24">
        <f>'Ввод данных'!N129</f>
        <v>0</v>
      </c>
      <c r="AB129" s="25" t="str">
        <f>'Ввод данных'!P129</f>
        <v>некорректно</v>
      </c>
      <c r="AC129" s="25" t="str">
        <f>'Ввод данных'!Q129</f>
        <v>некорректно</v>
      </c>
      <c r="AD129" s="25" t="str">
        <f>'Ввод данных'!R129</f>
        <v>некорректно</v>
      </c>
      <c r="AE129" s="10" t="str">
        <f>'Ввод данных'!O129</f>
        <v xml:space="preserve"> </v>
      </c>
      <c r="AF129" s="25" t="str">
        <f t="shared" si="5"/>
        <v xml:space="preserve"> </v>
      </c>
      <c r="AG129" s="25" t="str">
        <f t="shared" si="6"/>
        <v xml:space="preserve"> </v>
      </c>
      <c r="AH129" s="25" t="str">
        <f t="shared" si="7"/>
        <v xml:space="preserve"> </v>
      </c>
    </row>
    <row r="130" spans="25:34" x14ac:dyDescent="0.25">
      <c r="Y130" s="46">
        <f>'Ввод данных'!L130</f>
        <v>0</v>
      </c>
      <c r="Z130" s="24">
        <f>'Ввод данных'!M130</f>
        <v>0</v>
      </c>
      <c r="AA130" s="24">
        <f>'Ввод данных'!N130</f>
        <v>0</v>
      </c>
      <c r="AB130" s="25" t="str">
        <f>'Ввод данных'!P130</f>
        <v>некорректно</v>
      </c>
      <c r="AC130" s="25" t="str">
        <f>'Ввод данных'!Q130</f>
        <v>некорректно</v>
      </c>
      <c r="AD130" s="25" t="str">
        <f>'Ввод данных'!R130</f>
        <v>некорректно</v>
      </c>
      <c r="AE130" s="10" t="str">
        <f>'Ввод данных'!O130</f>
        <v xml:space="preserve"> </v>
      </c>
      <c r="AF130" s="25" t="str">
        <f t="shared" si="5"/>
        <v xml:space="preserve"> </v>
      </c>
      <c r="AG130" s="25" t="str">
        <f t="shared" si="6"/>
        <v xml:space="preserve"> </v>
      </c>
      <c r="AH130" s="25" t="str">
        <f t="shared" si="7"/>
        <v xml:space="preserve"> </v>
      </c>
    </row>
    <row r="131" spans="25:34" x14ac:dyDescent="0.25">
      <c r="Y131" s="46">
        <f>'Ввод данных'!L131</f>
        <v>0</v>
      </c>
      <c r="Z131" s="24">
        <f>'Ввод данных'!M131</f>
        <v>0</v>
      </c>
      <c r="AA131" s="24">
        <f>'Ввод данных'!N131</f>
        <v>0</v>
      </c>
      <c r="AB131" s="25" t="str">
        <f>'Ввод данных'!P131</f>
        <v>некорректно</v>
      </c>
      <c r="AC131" s="25" t="str">
        <f>'Ввод данных'!Q131</f>
        <v>некорректно</v>
      </c>
      <c r="AD131" s="25" t="str">
        <f>'Ввод данных'!R131</f>
        <v>некорректно</v>
      </c>
      <c r="AE131" s="10" t="str">
        <f>'Ввод данных'!O131</f>
        <v xml:space="preserve"> </v>
      </c>
      <c r="AF131" s="25" t="str">
        <f t="shared" si="5"/>
        <v xml:space="preserve"> </v>
      </c>
      <c r="AG131" s="25" t="str">
        <f t="shared" si="6"/>
        <v xml:space="preserve"> </v>
      </c>
      <c r="AH131" s="25" t="str">
        <f t="shared" si="7"/>
        <v xml:space="preserve"> </v>
      </c>
    </row>
    <row r="132" spans="25:34" x14ac:dyDescent="0.25">
      <c r="Y132" s="46">
        <f>'Ввод данных'!L132</f>
        <v>0</v>
      </c>
      <c r="Z132" s="24">
        <f>'Ввод данных'!M132</f>
        <v>0</v>
      </c>
      <c r="AA132" s="24">
        <f>'Ввод данных'!N132</f>
        <v>0</v>
      </c>
      <c r="AB132" s="25" t="str">
        <f>'Ввод данных'!P132</f>
        <v>некорректно</v>
      </c>
      <c r="AC132" s="25" t="str">
        <f>'Ввод данных'!Q132</f>
        <v>некорректно</v>
      </c>
      <c r="AD132" s="25" t="str">
        <f>'Ввод данных'!R132</f>
        <v>некорректно</v>
      </c>
      <c r="AE132" s="10" t="str">
        <f>'Ввод данных'!O132</f>
        <v xml:space="preserve"> </v>
      </c>
      <c r="AF132" s="25" t="str">
        <f t="shared" si="5"/>
        <v xml:space="preserve"> </v>
      </c>
      <c r="AG132" s="25" t="str">
        <f t="shared" si="6"/>
        <v xml:space="preserve"> </v>
      </c>
      <c r="AH132" s="25" t="str">
        <f t="shared" si="7"/>
        <v xml:space="preserve"> </v>
      </c>
    </row>
    <row r="133" spans="25:34" x14ac:dyDescent="0.25">
      <c r="Y133" s="46">
        <f>'Ввод данных'!L133</f>
        <v>0</v>
      </c>
      <c r="Z133" s="24">
        <f>'Ввод данных'!M133</f>
        <v>0</v>
      </c>
      <c r="AA133" s="24">
        <f>'Ввод данных'!N133</f>
        <v>0</v>
      </c>
      <c r="AB133" s="25" t="str">
        <f>'Ввод данных'!P133</f>
        <v>некорректно</v>
      </c>
      <c r="AC133" s="25" t="str">
        <f>'Ввод данных'!Q133</f>
        <v>некорректно</v>
      </c>
      <c r="AD133" s="25" t="str">
        <f>'Ввод данных'!R133</f>
        <v>некорректно</v>
      </c>
      <c r="AE133" s="10" t="str">
        <f>'Ввод данных'!O133</f>
        <v xml:space="preserve"> </v>
      </c>
      <c r="AF133" s="25" t="str">
        <f t="shared" ref="AF133:AF196" si="8">IF(OR(AE133="проверить",AND(AB133="некорректно",AC133="некорректно",AD133="некорректно"))," ",AB133)</f>
        <v xml:space="preserve"> </v>
      </c>
      <c r="AG133" s="25" t="str">
        <f t="shared" ref="AG133:AG196" si="9">IF(OR(AE133="проверить",AND(AB133="некорректно",AC133="некорректно",AD133="некорректно"))," ",AC133)</f>
        <v xml:space="preserve"> </v>
      </c>
      <c r="AH133" s="25" t="str">
        <f t="shared" ref="AH133:AH196" si="10">IF(OR(AE133="проверить",AND(AB133="некорректно",AC133="некорректно",AD133="некорректно"))," ",AD133)</f>
        <v xml:space="preserve"> </v>
      </c>
    </row>
    <row r="134" spans="25:34" x14ac:dyDescent="0.25">
      <c r="Y134" s="46">
        <f>'Ввод данных'!L134</f>
        <v>0</v>
      </c>
      <c r="Z134" s="24">
        <f>'Ввод данных'!M134</f>
        <v>0</v>
      </c>
      <c r="AA134" s="24">
        <f>'Ввод данных'!N134</f>
        <v>0</v>
      </c>
      <c r="AB134" s="25" t="str">
        <f>'Ввод данных'!P134</f>
        <v>некорректно</v>
      </c>
      <c r="AC134" s="25" t="str">
        <f>'Ввод данных'!Q134</f>
        <v>некорректно</v>
      </c>
      <c r="AD134" s="25" t="str">
        <f>'Ввод данных'!R134</f>
        <v>некорректно</v>
      </c>
      <c r="AE134" s="10" t="str">
        <f>'Ввод данных'!O134</f>
        <v xml:space="preserve"> </v>
      </c>
      <c r="AF134" s="25" t="str">
        <f t="shared" si="8"/>
        <v xml:space="preserve"> </v>
      </c>
      <c r="AG134" s="25" t="str">
        <f t="shared" si="9"/>
        <v xml:space="preserve"> </v>
      </c>
      <c r="AH134" s="25" t="str">
        <f t="shared" si="10"/>
        <v xml:space="preserve"> </v>
      </c>
    </row>
    <row r="135" spans="25:34" x14ac:dyDescent="0.25">
      <c r="Y135" s="46">
        <f>'Ввод данных'!L135</f>
        <v>0</v>
      </c>
      <c r="Z135" s="24">
        <f>'Ввод данных'!M135</f>
        <v>0</v>
      </c>
      <c r="AA135" s="24">
        <f>'Ввод данных'!N135</f>
        <v>0</v>
      </c>
      <c r="AB135" s="25" t="str">
        <f>'Ввод данных'!P135</f>
        <v>некорректно</v>
      </c>
      <c r="AC135" s="25" t="str">
        <f>'Ввод данных'!Q135</f>
        <v>некорректно</v>
      </c>
      <c r="AD135" s="25" t="str">
        <f>'Ввод данных'!R135</f>
        <v>некорректно</v>
      </c>
      <c r="AE135" s="10" t="str">
        <f>'Ввод данных'!O135</f>
        <v xml:space="preserve"> </v>
      </c>
      <c r="AF135" s="25" t="str">
        <f t="shared" si="8"/>
        <v xml:space="preserve"> </v>
      </c>
      <c r="AG135" s="25" t="str">
        <f t="shared" si="9"/>
        <v xml:space="preserve"> </v>
      </c>
      <c r="AH135" s="25" t="str">
        <f t="shared" si="10"/>
        <v xml:space="preserve"> </v>
      </c>
    </row>
    <row r="136" spans="25:34" x14ac:dyDescent="0.25">
      <c r="Y136" s="46">
        <f>'Ввод данных'!L136</f>
        <v>0</v>
      </c>
      <c r="Z136" s="24">
        <f>'Ввод данных'!M136</f>
        <v>0</v>
      </c>
      <c r="AA136" s="24">
        <f>'Ввод данных'!N136</f>
        <v>0</v>
      </c>
      <c r="AB136" s="25" t="str">
        <f>'Ввод данных'!P136</f>
        <v>некорректно</v>
      </c>
      <c r="AC136" s="25" t="str">
        <f>'Ввод данных'!Q136</f>
        <v>некорректно</v>
      </c>
      <c r="AD136" s="25" t="str">
        <f>'Ввод данных'!R136</f>
        <v>некорректно</v>
      </c>
      <c r="AE136" s="10" t="str">
        <f>'Ввод данных'!O136</f>
        <v xml:space="preserve"> </v>
      </c>
      <c r="AF136" s="25" t="str">
        <f t="shared" si="8"/>
        <v xml:space="preserve"> </v>
      </c>
      <c r="AG136" s="25" t="str">
        <f t="shared" si="9"/>
        <v xml:space="preserve"> </v>
      </c>
      <c r="AH136" s="25" t="str">
        <f t="shared" si="10"/>
        <v xml:space="preserve"> </v>
      </c>
    </row>
    <row r="137" spans="25:34" x14ac:dyDescent="0.25">
      <c r="Y137" s="46">
        <f>'Ввод данных'!L137</f>
        <v>0</v>
      </c>
      <c r="Z137" s="24">
        <f>'Ввод данных'!M137</f>
        <v>0</v>
      </c>
      <c r="AA137" s="24">
        <f>'Ввод данных'!N137</f>
        <v>0</v>
      </c>
      <c r="AB137" s="25" t="str">
        <f>'Ввод данных'!P137</f>
        <v>некорректно</v>
      </c>
      <c r="AC137" s="25" t="str">
        <f>'Ввод данных'!Q137</f>
        <v>некорректно</v>
      </c>
      <c r="AD137" s="25" t="str">
        <f>'Ввод данных'!R137</f>
        <v>некорректно</v>
      </c>
      <c r="AE137" s="10" t="str">
        <f>'Ввод данных'!O137</f>
        <v xml:space="preserve"> </v>
      </c>
      <c r="AF137" s="25" t="str">
        <f t="shared" si="8"/>
        <v xml:space="preserve"> </v>
      </c>
      <c r="AG137" s="25" t="str">
        <f t="shared" si="9"/>
        <v xml:space="preserve"> </v>
      </c>
      <c r="AH137" s="25" t="str">
        <f t="shared" si="10"/>
        <v xml:space="preserve"> </v>
      </c>
    </row>
    <row r="138" spans="25:34" x14ac:dyDescent="0.25">
      <c r="Y138" s="46">
        <f>'Ввод данных'!L138</f>
        <v>0</v>
      </c>
      <c r="Z138" s="24">
        <f>'Ввод данных'!M138</f>
        <v>0</v>
      </c>
      <c r="AA138" s="24">
        <f>'Ввод данных'!N138</f>
        <v>0</v>
      </c>
      <c r="AB138" s="25" t="str">
        <f>'Ввод данных'!P138</f>
        <v>некорректно</v>
      </c>
      <c r="AC138" s="25" t="str">
        <f>'Ввод данных'!Q138</f>
        <v>некорректно</v>
      </c>
      <c r="AD138" s="25" t="str">
        <f>'Ввод данных'!R138</f>
        <v>некорректно</v>
      </c>
      <c r="AE138" s="10" t="str">
        <f>'Ввод данных'!O138</f>
        <v xml:space="preserve"> </v>
      </c>
      <c r="AF138" s="25" t="str">
        <f t="shared" si="8"/>
        <v xml:space="preserve"> </v>
      </c>
      <c r="AG138" s="25" t="str">
        <f t="shared" si="9"/>
        <v xml:space="preserve"> </v>
      </c>
      <c r="AH138" s="25" t="str">
        <f t="shared" si="10"/>
        <v xml:space="preserve"> </v>
      </c>
    </row>
    <row r="139" spans="25:34" x14ac:dyDescent="0.25">
      <c r="Y139" s="46">
        <f>'Ввод данных'!L139</f>
        <v>0</v>
      </c>
      <c r="Z139" s="46">
        <f>'Ввод данных'!M139</f>
        <v>0</v>
      </c>
      <c r="AA139" s="24">
        <f>'Ввод данных'!N139</f>
        <v>0</v>
      </c>
      <c r="AB139" s="25" t="str">
        <f>'Ввод данных'!P139</f>
        <v>некорректно</v>
      </c>
      <c r="AC139" s="25" t="str">
        <f>'Ввод данных'!Q139</f>
        <v>некорректно</v>
      </c>
      <c r="AD139" s="25" t="str">
        <f>'Ввод данных'!R139</f>
        <v>некорректно</v>
      </c>
      <c r="AE139" s="10" t="str">
        <f>'Ввод данных'!O139</f>
        <v xml:space="preserve"> </v>
      </c>
      <c r="AF139" s="25" t="str">
        <f t="shared" si="8"/>
        <v xml:space="preserve"> </v>
      </c>
      <c r="AG139" s="25" t="str">
        <f t="shared" si="9"/>
        <v xml:space="preserve"> </v>
      </c>
      <c r="AH139" s="25" t="str">
        <f t="shared" si="10"/>
        <v xml:space="preserve"> </v>
      </c>
    </row>
    <row r="140" spans="25:34" x14ac:dyDescent="0.25">
      <c r="Y140" s="46">
        <f>'Ввод данных'!L140</f>
        <v>0</v>
      </c>
      <c r="Z140" s="46">
        <f>'Ввод данных'!M140</f>
        <v>0</v>
      </c>
      <c r="AA140" s="24">
        <f>'Ввод данных'!N140</f>
        <v>0</v>
      </c>
      <c r="AB140" s="25" t="str">
        <f>'Ввод данных'!P140</f>
        <v>некорректно</v>
      </c>
      <c r="AC140" s="25" t="str">
        <f>'Ввод данных'!Q140</f>
        <v>некорректно</v>
      </c>
      <c r="AD140" s="25" t="str">
        <f>'Ввод данных'!R140</f>
        <v>некорректно</v>
      </c>
      <c r="AE140" s="10" t="str">
        <f>'Ввод данных'!O140</f>
        <v xml:space="preserve"> </v>
      </c>
      <c r="AF140" s="25" t="str">
        <f t="shared" si="8"/>
        <v xml:space="preserve"> </v>
      </c>
      <c r="AG140" s="25" t="str">
        <f t="shared" si="9"/>
        <v xml:space="preserve"> </v>
      </c>
      <c r="AH140" s="25" t="str">
        <f t="shared" si="10"/>
        <v xml:space="preserve"> </v>
      </c>
    </row>
    <row r="141" spans="25:34" x14ac:dyDescent="0.25">
      <c r="Y141" s="46">
        <f>'Ввод данных'!L141</f>
        <v>0</v>
      </c>
      <c r="Z141" s="46">
        <f>'Ввод данных'!M141</f>
        <v>0</v>
      </c>
      <c r="AA141" s="24">
        <f>'Ввод данных'!N141</f>
        <v>0</v>
      </c>
      <c r="AB141" s="25" t="str">
        <f>'Ввод данных'!P141</f>
        <v>некорректно</v>
      </c>
      <c r="AC141" s="25" t="str">
        <f>'Ввод данных'!Q141</f>
        <v>некорректно</v>
      </c>
      <c r="AD141" s="25" t="str">
        <f>'Ввод данных'!R141</f>
        <v>некорректно</v>
      </c>
      <c r="AE141" s="10" t="str">
        <f>'Ввод данных'!O141</f>
        <v xml:space="preserve"> </v>
      </c>
      <c r="AF141" s="25" t="str">
        <f t="shared" si="8"/>
        <v xml:space="preserve"> </v>
      </c>
      <c r="AG141" s="25" t="str">
        <f t="shared" si="9"/>
        <v xml:space="preserve"> </v>
      </c>
      <c r="AH141" s="25" t="str">
        <f t="shared" si="10"/>
        <v xml:space="preserve"> </v>
      </c>
    </row>
    <row r="142" spans="25:34" x14ac:dyDescent="0.25">
      <c r="Y142" s="46">
        <f>'Ввод данных'!L142</f>
        <v>0</v>
      </c>
      <c r="Z142" s="46">
        <f>'Ввод данных'!M142</f>
        <v>0</v>
      </c>
      <c r="AA142" s="24">
        <f>'Ввод данных'!N142</f>
        <v>0</v>
      </c>
      <c r="AB142" s="25" t="str">
        <f>'Ввод данных'!P142</f>
        <v>некорректно</v>
      </c>
      <c r="AC142" s="25" t="str">
        <f>'Ввод данных'!Q142</f>
        <v>некорректно</v>
      </c>
      <c r="AD142" s="25" t="str">
        <f>'Ввод данных'!R142</f>
        <v>некорректно</v>
      </c>
      <c r="AE142" s="10" t="str">
        <f>'Ввод данных'!O142</f>
        <v xml:space="preserve"> </v>
      </c>
      <c r="AF142" s="25" t="str">
        <f t="shared" si="8"/>
        <v xml:space="preserve"> </v>
      </c>
      <c r="AG142" s="25" t="str">
        <f t="shared" si="9"/>
        <v xml:space="preserve"> </v>
      </c>
      <c r="AH142" s="25" t="str">
        <f t="shared" si="10"/>
        <v xml:space="preserve"> </v>
      </c>
    </row>
    <row r="143" spans="25:34" x14ac:dyDescent="0.25">
      <c r="Y143" s="46">
        <f>'Ввод данных'!L143</f>
        <v>0</v>
      </c>
      <c r="Z143" s="46">
        <f>'Ввод данных'!M143</f>
        <v>0</v>
      </c>
      <c r="AA143" s="24">
        <f>'Ввод данных'!N143</f>
        <v>0</v>
      </c>
      <c r="AB143" s="25" t="str">
        <f>'Ввод данных'!P143</f>
        <v>некорректно</v>
      </c>
      <c r="AC143" s="25" t="str">
        <f>'Ввод данных'!Q143</f>
        <v>некорректно</v>
      </c>
      <c r="AD143" s="25" t="str">
        <f>'Ввод данных'!R143</f>
        <v>некорректно</v>
      </c>
      <c r="AE143" s="10" t="str">
        <f>'Ввод данных'!O143</f>
        <v xml:space="preserve"> </v>
      </c>
      <c r="AF143" s="25" t="str">
        <f t="shared" si="8"/>
        <v xml:space="preserve"> </v>
      </c>
      <c r="AG143" s="25" t="str">
        <f t="shared" si="9"/>
        <v xml:space="preserve"> </v>
      </c>
      <c r="AH143" s="25" t="str">
        <f t="shared" si="10"/>
        <v xml:space="preserve"> </v>
      </c>
    </row>
    <row r="144" spans="25:34" x14ac:dyDescent="0.25">
      <c r="Y144" s="46">
        <f>'Ввод данных'!L144</f>
        <v>0</v>
      </c>
      <c r="Z144" s="46">
        <f>'Ввод данных'!M144</f>
        <v>0</v>
      </c>
      <c r="AA144" s="24">
        <f>'Ввод данных'!N144</f>
        <v>0</v>
      </c>
      <c r="AB144" s="25" t="str">
        <f>'Ввод данных'!P144</f>
        <v>некорректно</v>
      </c>
      <c r="AC144" s="25" t="str">
        <f>'Ввод данных'!Q144</f>
        <v>некорректно</v>
      </c>
      <c r="AD144" s="25" t="str">
        <f>'Ввод данных'!R144</f>
        <v>некорректно</v>
      </c>
      <c r="AE144" s="10" t="str">
        <f>'Ввод данных'!O144</f>
        <v xml:space="preserve"> </v>
      </c>
      <c r="AF144" s="25" t="str">
        <f t="shared" si="8"/>
        <v xml:space="preserve"> </v>
      </c>
      <c r="AG144" s="25" t="str">
        <f t="shared" si="9"/>
        <v xml:space="preserve"> </v>
      </c>
      <c r="AH144" s="25" t="str">
        <f t="shared" si="10"/>
        <v xml:space="preserve"> </v>
      </c>
    </row>
    <row r="145" spans="25:34" x14ac:dyDescent="0.25">
      <c r="Y145" s="46">
        <f>'Ввод данных'!L145</f>
        <v>0</v>
      </c>
      <c r="Z145" s="46">
        <f>'Ввод данных'!M145</f>
        <v>0</v>
      </c>
      <c r="AA145" s="24">
        <f>'Ввод данных'!N145</f>
        <v>0</v>
      </c>
      <c r="AB145" s="25" t="str">
        <f>'Ввод данных'!P145</f>
        <v>некорректно</v>
      </c>
      <c r="AC145" s="25" t="str">
        <f>'Ввод данных'!Q145</f>
        <v>некорректно</v>
      </c>
      <c r="AD145" s="25" t="str">
        <f>'Ввод данных'!R145</f>
        <v>некорректно</v>
      </c>
      <c r="AE145" s="10" t="str">
        <f>'Ввод данных'!O145</f>
        <v xml:space="preserve"> </v>
      </c>
      <c r="AF145" s="25" t="str">
        <f t="shared" si="8"/>
        <v xml:space="preserve"> </v>
      </c>
      <c r="AG145" s="25" t="str">
        <f t="shared" si="9"/>
        <v xml:space="preserve"> </v>
      </c>
      <c r="AH145" s="25" t="str">
        <f t="shared" si="10"/>
        <v xml:space="preserve"> </v>
      </c>
    </row>
    <row r="146" spans="25:34" x14ac:dyDescent="0.25">
      <c r="Y146" s="46">
        <f>'Ввод данных'!L146</f>
        <v>0</v>
      </c>
      <c r="Z146" s="46">
        <f>'Ввод данных'!M146</f>
        <v>0</v>
      </c>
      <c r="AA146" s="24">
        <f>'Ввод данных'!N146</f>
        <v>0</v>
      </c>
      <c r="AB146" s="25" t="str">
        <f>'Ввод данных'!P146</f>
        <v>некорректно</v>
      </c>
      <c r="AC146" s="25" t="str">
        <f>'Ввод данных'!Q146</f>
        <v>некорректно</v>
      </c>
      <c r="AD146" s="25" t="str">
        <f>'Ввод данных'!R146</f>
        <v>некорректно</v>
      </c>
      <c r="AE146" s="10" t="str">
        <f>'Ввод данных'!O146</f>
        <v xml:space="preserve"> </v>
      </c>
      <c r="AF146" s="25" t="str">
        <f t="shared" si="8"/>
        <v xml:space="preserve"> </v>
      </c>
      <c r="AG146" s="25" t="str">
        <f t="shared" si="9"/>
        <v xml:space="preserve"> </v>
      </c>
      <c r="AH146" s="25" t="str">
        <f t="shared" si="10"/>
        <v xml:space="preserve"> </v>
      </c>
    </row>
    <row r="147" spans="25:34" x14ac:dyDescent="0.25">
      <c r="Y147" s="46">
        <f>'Ввод данных'!L147</f>
        <v>0</v>
      </c>
      <c r="Z147" s="46">
        <f>'Ввод данных'!M147</f>
        <v>0</v>
      </c>
      <c r="AA147" s="24">
        <f>'Ввод данных'!N147</f>
        <v>0</v>
      </c>
      <c r="AB147" s="25" t="str">
        <f>'Ввод данных'!P147</f>
        <v>некорректно</v>
      </c>
      <c r="AC147" s="25" t="str">
        <f>'Ввод данных'!Q147</f>
        <v>некорректно</v>
      </c>
      <c r="AD147" s="25" t="str">
        <f>'Ввод данных'!R147</f>
        <v>некорректно</v>
      </c>
      <c r="AE147" s="10" t="str">
        <f>'Ввод данных'!O147</f>
        <v xml:space="preserve"> </v>
      </c>
      <c r="AF147" s="25" t="str">
        <f t="shared" si="8"/>
        <v xml:space="preserve"> </v>
      </c>
      <c r="AG147" s="25" t="str">
        <f t="shared" si="9"/>
        <v xml:space="preserve"> </v>
      </c>
      <c r="AH147" s="25" t="str">
        <f t="shared" si="10"/>
        <v xml:space="preserve"> </v>
      </c>
    </row>
    <row r="148" spans="25:34" x14ac:dyDescent="0.25">
      <c r="Y148" s="46">
        <f>'Ввод данных'!L148</f>
        <v>0</v>
      </c>
      <c r="Z148" s="46">
        <f>'Ввод данных'!M148</f>
        <v>0</v>
      </c>
      <c r="AA148" s="24">
        <f>'Ввод данных'!N148</f>
        <v>0</v>
      </c>
      <c r="AB148" s="25" t="str">
        <f>'Ввод данных'!P148</f>
        <v>некорректно</v>
      </c>
      <c r="AC148" s="25" t="str">
        <f>'Ввод данных'!Q148</f>
        <v>некорректно</v>
      </c>
      <c r="AD148" s="25" t="str">
        <f>'Ввод данных'!R148</f>
        <v>некорректно</v>
      </c>
      <c r="AE148" s="10" t="str">
        <f>'Ввод данных'!O148</f>
        <v xml:space="preserve"> </v>
      </c>
      <c r="AF148" s="25" t="str">
        <f t="shared" si="8"/>
        <v xml:space="preserve"> </v>
      </c>
      <c r="AG148" s="25" t="str">
        <f t="shared" si="9"/>
        <v xml:space="preserve"> </v>
      </c>
      <c r="AH148" s="25" t="str">
        <f t="shared" si="10"/>
        <v xml:space="preserve"> </v>
      </c>
    </row>
    <row r="149" spans="25:34" x14ac:dyDescent="0.25">
      <c r="Y149" s="46">
        <f>'Ввод данных'!L149</f>
        <v>0</v>
      </c>
      <c r="Z149" s="46">
        <f>'Ввод данных'!M149</f>
        <v>0</v>
      </c>
      <c r="AA149" s="24">
        <f>'Ввод данных'!N149</f>
        <v>0</v>
      </c>
      <c r="AB149" s="25" t="str">
        <f>'Ввод данных'!P149</f>
        <v>некорректно</v>
      </c>
      <c r="AC149" s="25" t="str">
        <f>'Ввод данных'!Q149</f>
        <v>некорректно</v>
      </c>
      <c r="AD149" s="25" t="str">
        <f>'Ввод данных'!R149</f>
        <v>некорректно</v>
      </c>
      <c r="AE149" s="10" t="str">
        <f>'Ввод данных'!O149</f>
        <v xml:space="preserve"> </v>
      </c>
      <c r="AF149" s="25" t="str">
        <f t="shared" si="8"/>
        <v xml:space="preserve"> </v>
      </c>
      <c r="AG149" s="25" t="str">
        <f t="shared" si="9"/>
        <v xml:space="preserve"> </v>
      </c>
      <c r="AH149" s="25" t="str">
        <f t="shared" si="10"/>
        <v xml:space="preserve"> </v>
      </c>
    </row>
    <row r="150" spans="25:34" x14ac:dyDescent="0.25">
      <c r="Y150" s="46">
        <f>'Ввод данных'!L150</f>
        <v>0</v>
      </c>
      <c r="Z150" s="46">
        <f>'Ввод данных'!M150</f>
        <v>0</v>
      </c>
      <c r="AA150" s="24">
        <f>'Ввод данных'!N150</f>
        <v>0</v>
      </c>
      <c r="AB150" s="25" t="str">
        <f>'Ввод данных'!P150</f>
        <v>некорректно</v>
      </c>
      <c r="AC150" s="25" t="str">
        <f>'Ввод данных'!Q150</f>
        <v>некорректно</v>
      </c>
      <c r="AD150" s="25" t="str">
        <f>'Ввод данных'!R150</f>
        <v>некорректно</v>
      </c>
      <c r="AE150" s="10" t="str">
        <f>'Ввод данных'!O150</f>
        <v xml:space="preserve"> </v>
      </c>
      <c r="AF150" s="25" t="str">
        <f t="shared" si="8"/>
        <v xml:space="preserve"> </v>
      </c>
      <c r="AG150" s="25" t="str">
        <f t="shared" si="9"/>
        <v xml:space="preserve"> </v>
      </c>
      <c r="AH150" s="25" t="str">
        <f t="shared" si="10"/>
        <v xml:space="preserve"> </v>
      </c>
    </row>
    <row r="151" spans="25:34" x14ac:dyDescent="0.25">
      <c r="Y151" s="46">
        <f>'Ввод данных'!L151</f>
        <v>0</v>
      </c>
      <c r="Z151" s="46">
        <f>'Ввод данных'!M151</f>
        <v>0</v>
      </c>
      <c r="AA151" s="24">
        <f>'Ввод данных'!N151</f>
        <v>0</v>
      </c>
      <c r="AB151" s="25" t="str">
        <f>'Ввод данных'!P151</f>
        <v>некорректно</v>
      </c>
      <c r="AC151" s="25" t="str">
        <f>'Ввод данных'!Q151</f>
        <v>некорректно</v>
      </c>
      <c r="AD151" s="25" t="str">
        <f>'Ввод данных'!R151</f>
        <v>некорректно</v>
      </c>
      <c r="AE151" s="10" t="str">
        <f>'Ввод данных'!O151</f>
        <v xml:space="preserve"> </v>
      </c>
      <c r="AF151" s="25" t="str">
        <f t="shared" si="8"/>
        <v xml:space="preserve"> </v>
      </c>
      <c r="AG151" s="25" t="str">
        <f t="shared" si="9"/>
        <v xml:space="preserve"> </v>
      </c>
      <c r="AH151" s="25" t="str">
        <f t="shared" si="10"/>
        <v xml:space="preserve"> </v>
      </c>
    </row>
    <row r="152" spans="25:34" x14ac:dyDescent="0.25">
      <c r="Y152" s="46">
        <f>'Ввод данных'!L152</f>
        <v>0</v>
      </c>
      <c r="Z152" s="46">
        <f>'Ввод данных'!M152</f>
        <v>0</v>
      </c>
      <c r="AA152" s="24">
        <f>'Ввод данных'!N152</f>
        <v>0</v>
      </c>
      <c r="AB152" s="25" t="str">
        <f>'Ввод данных'!P152</f>
        <v>некорректно</v>
      </c>
      <c r="AC152" s="25" t="str">
        <f>'Ввод данных'!Q152</f>
        <v>некорректно</v>
      </c>
      <c r="AD152" s="25" t="str">
        <f>'Ввод данных'!R152</f>
        <v>некорректно</v>
      </c>
      <c r="AE152" s="10" t="str">
        <f>'Ввод данных'!O152</f>
        <v xml:space="preserve"> </v>
      </c>
      <c r="AF152" s="25" t="str">
        <f t="shared" si="8"/>
        <v xml:space="preserve"> </v>
      </c>
      <c r="AG152" s="25" t="str">
        <f t="shared" si="9"/>
        <v xml:space="preserve"> </v>
      </c>
      <c r="AH152" s="25" t="str">
        <f t="shared" si="10"/>
        <v xml:space="preserve"> </v>
      </c>
    </row>
    <row r="153" spans="25:34" x14ac:dyDescent="0.25">
      <c r="Y153" s="46">
        <f>'Ввод данных'!L153</f>
        <v>0</v>
      </c>
      <c r="Z153" s="46">
        <f>'Ввод данных'!M153</f>
        <v>0</v>
      </c>
      <c r="AA153" s="24">
        <f>'Ввод данных'!N153</f>
        <v>0</v>
      </c>
      <c r="AB153" s="25" t="str">
        <f>'Ввод данных'!P153</f>
        <v>некорректно</v>
      </c>
      <c r="AC153" s="25" t="str">
        <f>'Ввод данных'!Q153</f>
        <v>некорректно</v>
      </c>
      <c r="AD153" s="25" t="str">
        <f>'Ввод данных'!R153</f>
        <v>некорректно</v>
      </c>
      <c r="AE153" s="10" t="str">
        <f>'Ввод данных'!O153</f>
        <v xml:space="preserve"> </v>
      </c>
      <c r="AF153" s="25" t="str">
        <f t="shared" si="8"/>
        <v xml:space="preserve"> </v>
      </c>
      <c r="AG153" s="25" t="str">
        <f t="shared" si="9"/>
        <v xml:space="preserve"> </v>
      </c>
      <c r="AH153" s="25" t="str">
        <f t="shared" si="10"/>
        <v xml:space="preserve"> </v>
      </c>
    </row>
    <row r="154" spans="25:34" x14ac:dyDescent="0.25">
      <c r="Y154" s="46">
        <f>'Ввод данных'!L154</f>
        <v>0</v>
      </c>
      <c r="Z154" s="46">
        <f>'Ввод данных'!M154</f>
        <v>0</v>
      </c>
      <c r="AA154" s="24">
        <f>'Ввод данных'!N154</f>
        <v>0</v>
      </c>
      <c r="AB154" s="25" t="str">
        <f>'Ввод данных'!P154</f>
        <v>некорректно</v>
      </c>
      <c r="AC154" s="25" t="str">
        <f>'Ввод данных'!Q154</f>
        <v>некорректно</v>
      </c>
      <c r="AD154" s="25" t="str">
        <f>'Ввод данных'!R154</f>
        <v>некорректно</v>
      </c>
      <c r="AE154" s="10" t="str">
        <f>'Ввод данных'!O154</f>
        <v xml:space="preserve"> </v>
      </c>
      <c r="AF154" s="25" t="str">
        <f t="shared" si="8"/>
        <v xml:space="preserve"> </v>
      </c>
      <c r="AG154" s="25" t="str">
        <f t="shared" si="9"/>
        <v xml:space="preserve"> </v>
      </c>
      <c r="AH154" s="25" t="str">
        <f t="shared" si="10"/>
        <v xml:space="preserve"> </v>
      </c>
    </row>
    <row r="155" spans="25:34" x14ac:dyDescent="0.25">
      <c r="Y155" s="46">
        <f>'Ввод данных'!L155</f>
        <v>0</v>
      </c>
      <c r="Z155" s="46">
        <f>'Ввод данных'!M155</f>
        <v>0</v>
      </c>
      <c r="AA155" s="24">
        <f>'Ввод данных'!N155</f>
        <v>0</v>
      </c>
      <c r="AB155" s="25" t="str">
        <f>'Ввод данных'!P155</f>
        <v>некорректно</v>
      </c>
      <c r="AC155" s="25" t="str">
        <f>'Ввод данных'!Q155</f>
        <v>некорректно</v>
      </c>
      <c r="AD155" s="25" t="str">
        <f>'Ввод данных'!R155</f>
        <v>некорректно</v>
      </c>
      <c r="AE155" s="10" t="str">
        <f>'Ввод данных'!O155</f>
        <v xml:space="preserve"> </v>
      </c>
      <c r="AF155" s="25" t="str">
        <f t="shared" si="8"/>
        <v xml:space="preserve"> </v>
      </c>
      <c r="AG155" s="25" t="str">
        <f t="shared" si="9"/>
        <v xml:space="preserve"> </v>
      </c>
      <c r="AH155" s="25" t="str">
        <f t="shared" si="10"/>
        <v xml:space="preserve"> </v>
      </c>
    </row>
    <row r="156" spans="25:34" x14ac:dyDescent="0.25">
      <c r="Y156" s="46">
        <f>'Ввод данных'!L156</f>
        <v>0</v>
      </c>
      <c r="Z156" s="46">
        <f>'Ввод данных'!M156</f>
        <v>0</v>
      </c>
      <c r="AA156" s="24">
        <f>'Ввод данных'!N156</f>
        <v>0</v>
      </c>
      <c r="AB156" s="25" t="str">
        <f>'Ввод данных'!P156</f>
        <v>некорректно</v>
      </c>
      <c r="AC156" s="25" t="str">
        <f>'Ввод данных'!Q156</f>
        <v>некорректно</v>
      </c>
      <c r="AD156" s="25" t="str">
        <f>'Ввод данных'!R156</f>
        <v>некорректно</v>
      </c>
      <c r="AE156" s="10" t="str">
        <f>'Ввод данных'!O156</f>
        <v xml:space="preserve"> </v>
      </c>
      <c r="AF156" s="25" t="str">
        <f t="shared" si="8"/>
        <v xml:space="preserve"> </v>
      </c>
      <c r="AG156" s="25" t="str">
        <f t="shared" si="9"/>
        <v xml:space="preserve"> </v>
      </c>
      <c r="AH156" s="25" t="str">
        <f t="shared" si="10"/>
        <v xml:space="preserve"> </v>
      </c>
    </row>
    <row r="157" spans="25:34" x14ac:dyDescent="0.25">
      <c r="Y157" s="46">
        <f>'Ввод данных'!L157</f>
        <v>0</v>
      </c>
      <c r="Z157" s="46">
        <f>'Ввод данных'!M157</f>
        <v>0</v>
      </c>
      <c r="AA157" s="24">
        <f>'Ввод данных'!N157</f>
        <v>0</v>
      </c>
      <c r="AB157" s="25" t="str">
        <f>'Ввод данных'!P157</f>
        <v>некорректно</v>
      </c>
      <c r="AC157" s="25" t="str">
        <f>'Ввод данных'!Q157</f>
        <v>некорректно</v>
      </c>
      <c r="AD157" s="25" t="str">
        <f>'Ввод данных'!R157</f>
        <v>некорректно</v>
      </c>
      <c r="AE157" s="10" t="str">
        <f>'Ввод данных'!O157</f>
        <v xml:space="preserve"> </v>
      </c>
      <c r="AF157" s="25" t="str">
        <f t="shared" si="8"/>
        <v xml:space="preserve"> </v>
      </c>
      <c r="AG157" s="25" t="str">
        <f t="shared" si="9"/>
        <v xml:space="preserve"> </v>
      </c>
      <c r="AH157" s="25" t="str">
        <f t="shared" si="10"/>
        <v xml:space="preserve"> </v>
      </c>
    </row>
    <row r="158" spans="25:34" x14ac:dyDescent="0.25">
      <c r="Y158" s="46">
        <f>'Ввод данных'!L158</f>
        <v>0</v>
      </c>
      <c r="Z158" s="46">
        <f>'Ввод данных'!M158</f>
        <v>0</v>
      </c>
      <c r="AA158" s="24">
        <f>'Ввод данных'!N158</f>
        <v>0</v>
      </c>
      <c r="AB158" s="25" t="str">
        <f>'Ввод данных'!P158</f>
        <v>некорректно</v>
      </c>
      <c r="AC158" s="25" t="str">
        <f>'Ввод данных'!Q158</f>
        <v>некорректно</v>
      </c>
      <c r="AD158" s="25" t="str">
        <f>'Ввод данных'!R158</f>
        <v>некорректно</v>
      </c>
      <c r="AE158" s="10" t="str">
        <f>'Ввод данных'!O158</f>
        <v xml:space="preserve"> </v>
      </c>
      <c r="AF158" s="25" t="str">
        <f t="shared" si="8"/>
        <v xml:space="preserve"> </v>
      </c>
      <c r="AG158" s="25" t="str">
        <f t="shared" si="9"/>
        <v xml:space="preserve"> </v>
      </c>
      <c r="AH158" s="25" t="str">
        <f t="shared" si="10"/>
        <v xml:space="preserve"> </v>
      </c>
    </row>
    <row r="159" spans="25:34" x14ac:dyDescent="0.25">
      <c r="Y159" s="46">
        <f>'Ввод данных'!L159</f>
        <v>0</v>
      </c>
      <c r="Z159" s="46">
        <f>'Ввод данных'!M159</f>
        <v>0</v>
      </c>
      <c r="AA159" s="24">
        <f>'Ввод данных'!N159</f>
        <v>0</v>
      </c>
      <c r="AB159" s="25" t="str">
        <f>'Ввод данных'!P159</f>
        <v>некорректно</v>
      </c>
      <c r="AC159" s="25" t="str">
        <f>'Ввод данных'!Q159</f>
        <v>некорректно</v>
      </c>
      <c r="AD159" s="25" t="str">
        <f>'Ввод данных'!R159</f>
        <v>некорректно</v>
      </c>
      <c r="AE159" s="10" t="str">
        <f>'Ввод данных'!O159</f>
        <v xml:space="preserve"> </v>
      </c>
      <c r="AF159" s="25" t="str">
        <f t="shared" si="8"/>
        <v xml:space="preserve"> </v>
      </c>
      <c r="AG159" s="25" t="str">
        <f t="shared" si="9"/>
        <v xml:space="preserve"> </v>
      </c>
      <c r="AH159" s="25" t="str">
        <f t="shared" si="10"/>
        <v xml:space="preserve"> </v>
      </c>
    </row>
    <row r="160" spans="25:34" x14ac:dyDescent="0.25">
      <c r="Y160" s="46">
        <f>'Ввод данных'!L160</f>
        <v>0</v>
      </c>
      <c r="Z160" s="46">
        <f>'Ввод данных'!M160</f>
        <v>0</v>
      </c>
      <c r="AA160" s="24">
        <f>'Ввод данных'!N160</f>
        <v>0</v>
      </c>
      <c r="AB160" s="25" t="str">
        <f>'Ввод данных'!P160</f>
        <v>некорректно</v>
      </c>
      <c r="AC160" s="25" t="str">
        <f>'Ввод данных'!Q160</f>
        <v>некорректно</v>
      </c>
      <c r="AD160" s="25" t="str">
        <f>'Ввод данных'!R160</f>
        <v>некорректно</v>
      </c>
      <c r="AE160" s="10" t="str">
        <f>'Ввод данных'!O160</f>
        <v xml:space="preserve"> </v>
      </c>
      <c r="AF160" s="25" t="str">
        <f t="shared" si="8"/>
        <v xml:space="preserve"> </v>
      </c>
      <c r="AG160" s="25" t="str">
        <f t="shared" si="9"/>
        <v xml:space="preserve"> </v>
      </c>
      <c r="AH160" s="25" t="str">
        <f t="shared" si="10"/>
        <v xml:space="preserve"> </v>
      </c>
    </row>
    <row r="161" spans="25:34" x14ac:dyDescent="0.25">
      <c r="Y161" s="46">
        <f>'Ввод данных'!L161</f>
        <v>0</v>
      </c>
      <c r="Z161" s="46">
        <f>'Ввод данных'!M161</f>
        <v>0</v>
      </c>
      <c r="AA161" s="24">
        <f>'Ввод данных'!N161</f>
        <v>0</v>
      </c>
      <c r="AB161" s="25" t="str">
        <f>'Ввод данных'!P161</f>
        <v>некорректно</v>
      </c>
      <c r="AC161" s="25" t="str">
        <f>'Ввод данных'!Q161</f>
        <v>некорректно</v>
      </c>
      <c r="AD161" s="25" t="str">
        <f>'Ввод данных'!R161</f>
        <v>некорректно</v>
      </c>
      <c r="AE161" s="10" t="str">
        <f>'Ввод данных'!O161</f>
        <v xml:space="preserve"> </v>
      </c>
      <c r="AF161" s="25" t="str">
        <f t="shared" si="8"/>
        <v xml:space="preserve"> </v>
      </c>
      <c r="AG161" s="25" t="str">
        <f t="shared" si="9"/>
        <v xml:space="preserve"> </v>
      </c>
      <c r="AH161" s="25" t="str">
        <f t="shared" si="10"/>
        <v xml:space="preserve"> </v>
      </c>
    </row>
    <row r="162" spans="25:34" x14ac:dyDescent="0.25">
      <c r="Y162" s="46">
        <f>'Ввод данных'!L162</f>
        <v>0</v>
      </c>
      <c r="Z162" s="46">
        <f>'Ввод данных'!M162</f>
        <v>0</v>
      </c>
      <c r="AA162" s="24">
        <f>'Ввод данных'!N162</f>
        <v>0</v>
      </c>
      <c r="AB162" s="25" t="str">
        <f>'Ввод данных'!P162</f>
        <v>некорректно</v>
      </c>
      <c r="AC162" s="25" t="str">
        <f>'Ввод данных'!Q162</f>
        <v>некорректно</v>
      </c>
      <c r="AD162" s="25" t="str">
        <f>'Ввод данных'!R162</f>
        <v>некорректно</v>
      </c>
      <c r="AE162" s="10" t="str">
        <f>'Ввод данных'!O162</f>
        <v xml:space="preserve"> </v>
      </c>
      <c r="AF162" s="25" t="str">
        <f t="shared" si="8"/>
        <v xml:space="preserve"> </v>
      </c>
      <c r="AG162" s="25" t="str">
        <f t="shared" si="9"/>
        <v xml:space="preserve"> </v>
      </c>
      <c r="AH162" s="25" t="str">
        <f t="shared" si="10"/>
        <v xml:space="preserve"> </v>
      </c>
    </row>
    <row r="163" spans="25:34" x14ac:dyDescent="0.25">
      <c r="Y163" s="46">
        <f>'Ввод данных'!L163</f>
        <v>0</v>
      </c>
      <c r="Z163" s="46">
        <f>'Ввод данных'!M163</f>
        <v>0</v>
      </c>
      <c r="AA163" s="24">
        <f>'Ввод данных'!N163</f>
        <v>0</v>
      </c>
      <c r="AB163" s="25" t="str">
        <f>'Ввод данных'!P163</f>
        <v>некорректно</v>
      </c>
      <c r="AC163" s="25" t="str">
        <f>'Ввод данных'!Q163</f>
        <v>некорректно</v>
      </c>
      <c r="AD163" s="25" t="str">
        <f>'Ввод данных'!R163</f>
        <v>некорректно</v>
      </c>
      <c r="AE163" s="10" t="str">
        <f>'Ввод данных'!O163</f>
        <v xml:space="preserve"> </v>
      </c>
      <c r="AF163" s="25" t="str">
        <f t="shared" si="8"/>
        <v xml:space="preserve"> </v>
      </c>
      <c r="AG163" s="25" t="str">
        <f t="shared" si="9"/>
        <v xml:space="preserve"> </v>
      </c>
      <c r="AH163" s="25" t="str">
        <f t="shared" si="10"/>
        <v xml:space="preserve"> </v>
      </c>
    </row>
    <row r="164" spans="25:34" x14ac:dyDescent="0.25">
      <c r="Y164" s="46">
        <f>'Ввод данных'!L164</f>
        <v>0</v>
      </c>
      <c r="Z164" s="46">
        <f>'Ввод данных'!M164</f>
        <v>0</v>
      </c>
      <c r="AA164" s="24">
        <f>'Ввод данных'!N164</f>
        <v>0</v>
      </c>
      <c r="AB164" s="25" t="str">
        <f>'Ввод данных'!P164</f>
        <v>некорректно</v>
      </c>
      <c r="AC164" s="25" t="str">
        <f>'Ввод данных'!Q164</f>
        <v>некорректно</v>
      </c>
      <c r="AD164" s="25" t="str">
        <f>'Ввод данных'!R164</f>
        <v>некорректно</v>
      </c>
      <c r="AE164" s="10" t="str">
        <f>'Ввод данных'!O164</f>
        <v xml:space="preserve"> </v>
      </c>
      <c r="AF164" s="25" t="str">
        <f t="shared" si="8"/>
        <v xml:space="preserve"> </v>
      </c>
      <c r="AG164" s="25" t="str">
        <f t="shared" si="9"/>
        <v xml:space="preserve"> </v>
      </c>
      <c r="AH164" s="25" t="str">
        <f t="shared" si="10"/>
        <v xml:space="preserve"> </v>
      </c>
    </row>
    <row r="165" spans="25:34" x14ac:dyDescent="0.25">
      <c r="Y165" s="46">
        <f>'Ввод данных'!L165</f>
        <v>0</v>
      </c>
      <c r="Z165" s="46">
        <f>'Ввод данных'!M165</f>
        <v>0</v>
      </c>
      <c r="AA165" s="24">
        <f>'Ввод данных'!N165</f>
        <v>0</v>
      </c>
      <c r="AB165" s="25" t="str">
        <f>'Ввод данных'!P165</f>
        <v>некорректно</v>
      </c>
      <c r="AC165" s="25" t="str">
        <f>'Ввод данных'!Q165</f>
        <v>некорректно</v>
      </c>
      <c r="AD165" s="25" t="str">
        <f>'Ввод данных'!R165</f>
        <v>некорректно</v>
      </c>
      <c r="AE165" s="10" t="str">
        <f>'Ввод данных'!O165</f>
        <v xml:space="preserve"> </v>
      </c>
      <c r="AF165" s="25" t="str">
        <f t="shared" si="8"/>
        <v xml:space="preserve"> </v>
      </c>
      <c r="AG165" s="25" t="str">
        <f t="shared" si="9"/>
        <v xml:space="preserve"> </v>
      </c>
      <c r="AH165" s="25" t="str">
        <f t="shared" si="10"/>
        <v xml:space="preserve"> </v>
      </c>
    </row>
    <row r="166" spans="25:34" x14ac:dyDescent="0.25">
      <c r="Y166" s="46">
        <f>'Ввод данных'!L166</f>
        <v>0</v>
      </c>
      <c r="Z166" s="46">
        <f>'Ввод данных'!M166</f>
        <v>0</v>
      </c>
      <c r="AA166" s="24">
        <f>'Ввод данных'!N166</f>
        <v>0</v>
      </c>
      <c r="AB166" s="25" t="str">
        <f>'Ввод данных'!P166</f>
        <v>некорректно</v>
      </c>
      <c r="AC166" s="25" t="str">
        <f>'Ввод данных'!Q166</f>
        <v>некорректно</v>
      </c>
      <c r="AD166" s="25" t="str">
        <f>'Ввод данных'!R166</f>
        <v>некорректно</v>
      </c>
      <c r="AE166" s="10" t="str">
        <f>'Ввод данных'!O166</f>
        <v xml:space="preserve"> </v>
      </c>
      <c r="AF166" s="25" t="str">
        <f t="shared" si="8"/>
        <v xml:space="preserve"> </v>
      </c>
      <c r="AG166" s="25" t="str">
        <f t="shared" si="9"/>
        <v xml:space="preserve"> </v>
      </c>
      <c r="AH166" s="25" t="str">
        <f t="shared" si="10"/>
        <v xml:space="preserve"> </v>
      </c>
    </row>
    <row r="167" spans="25:34" x14ac:dyDescent="0.25">
      <c r="Y167" s="46">
        <f>'Ввод данных'!L167</f>
        <v>0</v>
      </c>
      <c r="Z167" s="46">
        <f>'Ввод данных'!M167</f>
        <v>0</v>
      </c>
      <c r="AA167" s="24">
        <f>'Ввод данных'!N167</f>
        <v>0</v>
      </c>
      <c r="AB167" s="25" t="str">
        <f>'Ввод данных'!P167</f>
        <v>некорректно</v>
      </c>
      <c r="AC167" s="25" t="str">
        <f>'Ввод данных'!Q167</f>
        <v>некорректно</v>
      </c>
      <c r="AD167" s="25" t="str">
        <f>'Ввод данных'!R167</f>
        <v>некорректно</v>
      </c>
      <c r="AE167" s="10" t="str">
        <f>'Ввод данных'!O167</f>
        <v xml:space="preserve"> </v>
      </c>
      <c r="AF167" s="25" t="str">
        <f t="shared" si="8"/>
        <v xml:space="preserve"> </v>
      </c>
      <c r="AG167" s="25" t="str">
        <f t="shared" si="9"/>
        <v xml:space="preserve"> </v>
      </c>
      <c r="AH167" s="25" t="str">
        <f t="shared" si="10"/>
        <v xml:space="preserve"> </v>
      </c>
    </row>
    <row r="168" spans="25:34" x14ac:dyDescent="0.25">
      <c r="Y168" s="46">
        <f>'Ввод данных'!L168</f>
        <v>0</v>
      </c>
      <c r="Z168" s="46">
        <f>'Ввод данных'!M168</f>
        <v>0</v>
      </c>
      <c r="AA168" s="24">
        <f>'Ввод данных'!N168</f>
        <v>0</v>
      </c>
      <c r="AB168" s="25" t="str">
        <f>'Ввод данных'!P168</f>
        <v>некорректно</v>
      </c>
      <c r="AC168" s="25" t="str">
        <f>'Ввод данных'!Q168</f>
        <v>некорректно</v>
      </c>
      <c r="AD168" s="25" t="str">
        <f>'Ввод данных'!R168</f>
        <v>некорректно</v>
      </c>
      <c r="AE168" s="10" t="str">
        <f>'Ввод данных'!O168</f>
        <v xml:space="preserve"> </v>
      </c>
      <c r="AF168" s="25" t="str">
        <f t="shared" si="8"/>
        <v xml:space="preserve"> </v>
      </c>
      <c r="AG168" s="25" t="str">
        <f t="shared" si="9"/>
        <v xml:space="preserve"> </v>
      </c>
      <c r="AH168" s="25" t="str">
        <f t="shared" si="10"/>
        <v xml:space="preserve"> </v>
      </c>
    </row>
    <row r="169" spans="25:34" x14ac:dyDescent="0.25">
      <c r="Y169" s="46">
        <f>'Ввод данных'!L169</f>
        <v>0</v>
      </c>
      <c r="Z169" s="46">
        <f>'Ввод данных'!M169</f>
        <v>0</v>
      </c>
      <c r="AA169" s="24">
        <f>'Ввод данных'!N169</f>
        <v>0</v>
      </c>
      <c r="AB169" s="25" t="str">
        <f>'Ввод данных'!P169</f>
        <v>некорректно</v>
      </c>
      <c r="AC169" s="25" t="str">
        <f>'Ввод данных'!Q169</f>
        <v>некорректно</v>
      </c>
      <c r="AD169" s="25" t="str">
        <f>'Ввод данных'!R169</f>
        <v>некорректно</v>
      </c>
      <c r="AE169" s="10" t="str">
        <f>'Ввод данных'!O169</f>
        <v xml:space="preserve"> </v>
      </c>
      <c r="AF169" s="25" t="str">
        <f t="shared" si="8"/>
        <v xml:space="preserve"> </v>
      </c>
      <c r="AG169" s="25" t="str">
        <f t="shared" si="9"/>
        <v xml:space="preserve"> </v>
      </c>
      <c r="AH169" s="25" t="str">
        <f t="shared" si="10"/>
        <v xml:space="preserve"> </v>
      </c>
    </row>
    <row r="170" spans="25:34" x14ac:dyDescent="0.25">
      <c r="Y170" s="46">
        <f>'Ввод данных'!L170</f>
        <v>0</v>
      </c>
      <c r="Z170" s="46">
        <f>'Ввод данных'!M170</f>
        <v>0</v>
      </c>
      <c r="AA170" s="24">
        <f>'Ввод данных'!N170</f>
        <v>0</v>
      </c>
      <c r="AB170" s="25" t="str">
        <f>'Ввод данных'!P170</f>
        <v>некорректно</v>
      </c>
      <c r="AC170" s="25" t="str">
        <f>'Ввод данных'!Q170</f>
        <v>некорректно</v>
      </c>
      <c r="AD170" s="25" t="str">
        <f>'Ввод данных'!R170</f>
        <v>некорректно</v>
      </c>
      <c r="AE170" s="10" t="str">
        <f>'Ввод данных'!O170</f>
        <v xml:space="preserve"> </v>
      </c>
      <c r="AF170" s="25" t="str">
        <f t="shared" si="8"/>
        <v xml:space="preserve"> </v>
      </c>
      <c r="AG170" s="25" t="str">
        <f t="shared" si="9"/>
        <v xml:space="preserve"> </v>
      </c>
      <c r="AH170" s="25" t="str">
        <f t="shared" si="10"/>
        <v xml:space="preserve"> </v>
      </c>
    </row>
    <row r="171" spans="25:34" x14ac:dyDescent="0.25">
      <c r="Y171" s="46">
        <f>'Ввод данных'!L171</f>
        <v>0</v>
      </c>
      <c r="Z171" s="46">
        <f>'Ввод данных'!M171</f>
        <v>0</v>
      </c>
      <c r="AA171" s="24">
        <f>'Ввод данных'!N171</f>
        <v>0</v>
      </c>
      <c r="AB171" s="25" t="str">
        <f>'Ввод данных'!P171</f>
        <v>некорректно</v>
      </c>
      <c r="AC171" s="25" t="str">
        <f>'Ввод данных'!Q171</f>
        <v>некорректно</v>
      </c>
      <c r="AD171" s="25" t="str">
        <f>'Ввод данных'!R171</f>
        <v>некорректно</v>
      </c>
      <c r="AE171" s="10" t="str">
        <f>'Ввод данных'!O171</f>
        <v xml:space="preserve"> </v>
      </c>
      <c r="AF171" s="25" t="str">
        <f t="shared" si="8"/>
        <v xml:space="preserve"> </v>
      </c>
      <c r="AG171" s="25" t="str">
        <f t="shared" si="9"/>
        <v xml:space="preserve"> </v>
      </c>
      <c r="AH171" s="25" t="str">
        <f t="shared" si="10"/>
        <v xml:space="preserve"> </v>
      </c>
    </row>
    <row r="172" spans="25:34" x14ac:dyDescent="0.25">
      <c r="Y172" s="46">
        <f>'Ввод данных'!L172</f>
        <v>0</v>
      </c>
      <c r="Z172" s="46">
        <f>'Ввод данных'!M172</f>
        <v>0</v>
      </c>
      <c r="AA172" s="24">
        <f>'Ввод данных'!N172</f>
        <v>0</v>
      </c>
      <c r="AB172" s="25" t="str">
        <f>'Ввод данных'!P172</f>
        <v>некорректно</v>
      </c>
      <c r="AC172" s="25" t="str">
        <f>'Ввод данных'!Q172</f>
        <v>некорректно</v>
      </c>
      <c r="AD172" s="25" t="str">
        <f>'Ввод данных'!R172</f>
        <v>некорректно</v>
      </c>
      <c r="AE172" s="10" t="str">
        <f>'Ввод данных'!O172</f>
        <v xml:space="preserve"> </v>
      </c>
      <c r="AF172" s="25" t="str">
        <f t="shared" si="8"/>
        <v xml:space="preserve"> </v>
      </c>
      <c r="AG172" s="25" t="str">
        <f t="shared" si="9"/>
        <v xml:space="preserve"> </v>
      </c>
      <c r="AH172" s="25" t="str">
        <f t="shared" si="10"/>
        <v xml:space="preserve"> </v>
      </c>
    </row>
    <row r="173" spans="25:34" x14ac:dyDescent="0.25">
      <c r="Y173" s="46">
        <f>'Ввод данных'!L173</f>
        <v>0</v>
      </c>
      <c r="Z173" s="46">
        <f>'Ввод данных'!M173</f>
        <v>0</v>
      </c>
      <c r="AA173" s="24">
        <f>'Ввод данных'!N173</f>
        <v>0</v>
      </c>
      <c r="AB173" s="25" t="str">
        <f>'Ввод данных'!P173</f>
        <v>некорректно</v>
      </c>
      <c r="AC173" s="25" t="str">
        <f>'Ввод данных'!Q173</f>
        <v>некорректно</v>
      </c>
      <c r="AD173" s="25" t="str">
        <f>'Ввод данных'!R173</f>
        <v>некорректно</v>
      </c>
      <c r="AE173" s="10" t="str">
        <f>'Ввод данных'!O173</f>
        <v xml:space="preserve"> </v>
      </c>
      <c r="AF173" s="25" t="str">
        <f t="shared" si="8"/>
        <v xml:space="preserve"> </v>
      </c>
      <c r="AG173" s="25" t="str">
        <f t="shared" si="9"/>
        <v xml:space="preserve"> </v>
      </c>
      <c r="AH173" s="25" t="str">
        <f t="shared" si="10"/>
        <v xml:space="preserve"> </v>
      </c>
    </row>
    <row r="174" spans="25:34" x14ac:dyDescent="0.25">
      <c r="Y174" s="46">
        <f>'Ввод данных'!L174</f>
        <v>0</v>
      </c>
      <c r="Z174" s="46">
        <f>'Ввод данных'!M174</f>
        <v>0</v>
      </c>
      <c r="AA174" s="24">
        <f>'Ввод данных'!N174</f>
        <v>0</v>
      </c>
      <c r="AB174" s="25" t="str">
        <f>'Ввод данных'!P174</f>
        <v>некорректно</v>
      </c>
      <c r="AC174" s="25" t="str">
        <f>'Ввод данных'!Q174</f>
        <v>некорректно</v>
      </c>
      <c r="AD174" s="25" t="str">
        <f>'Ввод данных'!R174</f>
        <v>некорректно</v>
      </c>
      <c r="AE174" s="10" t="str">
        <f>'Ввод данных'!O174</f>
        <v xml:space="preserve"> </v>
      </c>
      <c r="AF174" s="25" t="str">
        <f t="shared" si="8"/>
        <v xml:space="preserve"> </v>
      </c>
      <c r="AG174" s="25" t="str">
        <f t="shared" si="9"/>
        <v xml:space="preserve"> </v>
      </c>
      <c r="AH174" s="25" t="str">
        <f t="shared" si="10"/>
        <v xml:space="preserve"> </v>
      </c>
    </row>
    <row r="175" spans="25:34" x14ac:dyDescent="0.25">
      <c r="Y175" s="46">
        <f>'Ввод данных'!L175</f>
        <v>0</v>
      </c>
      <c r="Z175" s="46">
        <f>'Ввод данных'!M175</f>
        <v>0</v>
      </c>
      <c r="AA175" s="24">
        <f>'Ввод данных'!N175</f>
        <v>0</v>
      </c>
      <c r="AB175" s="25" t="str">
        <f>'Ввод данных'!P175</f>
        <v>некорректно</v>
      </c>
      <c r="AC175" s="25" t="str">
        <f>'Ввод данных'!Q175</f>
        <v>некорректно</v>
      </c>
      <c r="AD175" s="25" t="str">
        <f>'Ввод данных'!R175</f>
        <v>некорректно</v>
      </c>
      <c r="AE175" s="10" t="str">
        <f>'Ввод данных'!O175</f>
        <v xml:space="preserve"> </v>
      </c>
      <c r="AF175" s="25" t="str">
        <f t="shared" si="8"/>
        <v xml:space="preserve"> </v>
      </c>
      <c r="AG175" s="25" t="str">
        <f t="shared" si="9"/>
        <v xml:space="preserve"> </v>
      </c>
      <c r="AH175" s="25" t="str">
        <f t="shared" si="10"/>
        <v xml:space="preserve"> </v>
      </c>
    </row>
    <row r="176" spans="25:34" x14ac:dyDescent="0.25">
      <c r="Y176" s="46">
        <f>'Ввод данных'!L176</f>
        <v>0</v>
      </c>
      <c r="Z176" s="46">
        <f>'Ввод данных'!M176</f>
        <v>0</v>
      </c>
      <c r="AA176" s="24">
        <f>'Ввод данных'!N176</f>
        <v>0</v>
      </c>
      <c r="AB176" s="25" t="str">
        <f>'Ввод данных'!P176</f>
        <v>некорректно</v>
      </c>
      <c r="AC176" s="25" t="str">
        <f>'Ввод данных'!Q176</f>
        <v>некорректно</v>
      </c>
      <c r="AD176" s="25" t="str">
        <f>'Ввод данных'!R176</f>
        <v>некорректно</v>
      </c>
      <c r="AE176" s="10" t="str">
        <f>'Ввод данных'!O176</f>
        <v xml:space="preserve"> </v>
      </c>
      <c r="AF176" s="25" t="str">
        <f t="shared" si="8"/>
        <v xml:space="preserve"> </v>
      </c>
      <c r="AG176" s="25" t="str">
        <f t="shared" si="9"/>
        <v xml:space="preserve"> </v>
      </c>
      <c r="AH176" s="25" t="str">
        <f t="shared" si="10"/>
        <v xml:space="preserve"> </v>
      </c>
    </row>
    <row r="177" spans="25:34" x14ac:dyDescent="0.25">
      <c r="Y177" s="46">
        <f>'Ввод данных'!L177</f>
        <v>0</v>
      </c>
      <c r="Z177" s="46">
        <f>'Ввод данных'!M177</f>
        <v>0</v>
      </c>
      <c r="AA177" s="24">
        <f>'Ввод данных'!N177</f>
        <v>0</v>
      </c>
      <c r="AB177" s="25" t="str">
        <f>'Ввод данных'!P177</f>
        <v>некорректно</v>
      </c>
      <c r="AC177" s="25" t="str">
        <f>'Ввод данных'!Q177</f>
        <v>некорректно</v>
      </c>
      <c r="AD177" s="25" t="str">
        <f>'Ввод данных'!R177</f>
        <v>некорректно</v>
      </c>
      <c r="AE177" s="10" t="str">
        <f>'Ввод данных'!O177</f>
        <v xml:space="preserve"> </v>
      </c>
      <c r="AF177" s="25" t="str">
        <f t="shared" si="8"/>
        <v xml:space="preserve"> </v>
      </c>
      <c r="AG177" s="25" t="str">
        <f t="shared" si="9"/>
        <v xml:space="preserve"> </v>
      </c>
      <c r="AH177" s="25" t="str">
        <f t="shared" si="10"/>
        <v xml:space="preserve"> </v>
      </c>
    </row>
    <row r="178" spans="25:34" x14ac:dyDescent="0.25">
      <c r="Y178" s="46">
        <f>'Ввод данных'!L178</f>
        <v>0</v>
      </c>
      <c r="Z178" s="46">
        <f>'Ввод данных'!M178</f>
        <v>0</v>
      </c>
      <c r="AA178" s="24">
        <f>'Ввод данных'!N178</f>
        <v>0</v>
      </c>
      <c r="AB178" s="25" t="str">
        <f>'Ввод данных'!P178</f>
        <v>некорректно</v>
      </c>
      <c r="AC178" s="25" t="str">
        <f>'Ввод данных'!Q178</f>
        <v>некорректно</v>
      </c>
      <c r="AD178" s="25" t="str">
        <f>'Ввод данных'!R178</f>
        <v>некорректно</v>
      </c>
      <c r="AE178" s="10" t="str">
        <f>'Ввод данных'!O178</f>
        <v xml:space="preserve"> </v>
      </c>
      <c r="AF178" s="25" t="str">
        <f t="shared" si="8"/>
        <v xml:space="preserve"> </v>
      </c>
      <c r="AG178" s="25" t="str">
        <f t="shared" si="9"/>
        <v xml:space="preserve"> </v>
      </c>
      <c r="AH178" s="25" t="str">
        <f t="shared" si="10"/>
        <v xml:space="preserve"> </v>
      </c>
    </row>
    <row r="179" spans="25:34" x14ac:dyDescent="0.25">
      <c r="Y179" s="46">
        <f>'Ввод данных'!L179</f>
        <v>0</v>
      </c>
      <c r="Z179" s="46">
        <f>'Ввод данных'!M179</f>
        <v>0</v>
      </c>
      <c r="AA179" s="24">
        <f>'Ввод данных'!N179</f>
        <v>0</v>
      </c>
      <c r="AB179" s="25" t="str">
        <f>'Ввод данных'!P179</f>
        <v>некорректно</v>
      </c>
      <c r="AC179" s="25" t="str">
        <f>'Ввод данных'!Q179</f>
        <v>некорректно</v>
      </c>
      <c r="AD179" s="25" t="str">
        <f>'Ввод данных'!R179</f>
        <v>некорректно</v>
      </c>
      <c r="AE179" s="10" t="str">
        <f>'Ввод данных'!O179</f>
        <v xml:space="preserve"> </v>
      </c>
      <c r="AF179" s="25" t="str">
        <f t="shared" si="8"/>
        <v xml:space="preserve"> </v>
      </c>
      <c r="AG179" s="25" t="str">
        <f t="shared" si="9"/>
        <v xml:space="preserve"> </v>
      </c>
      <c r="AH179" s="25" t="str">
        <f t="shared" si="10"/>
        <v xml:space="preserve"> </v>
      </c>
    </row>
    <row r="180" spans="25:34" x14ac:dyDescent="0.25">
      <c r="Y180" s="46">
        <f>'Ввод данных'!L180</f>
        <v>0</v>
      </c>
      <c r="Z180" s="46">
        <f>'Ввод данных'!M180</f>
        <v>0</v>
      </c>
      <c r="AA180" s="24">
        <f>'Ввод данных'!N180</f>
        <v>0</v>
      </c>
      <c r="AB180" s="25" t="str">
        <f>'Ввод данных'!P180</f>
        <v>некорректно</v>
      </c>
      <c r="AC180" s="25" t="str">
        <f>'Ввод данных'!Q180</f>
        <v>некорректно</v>
      </c>
      <c r="AD180" s="25" t="str">
        <f>'Ввод данных'!R180</f>
        <v>некорректно</v>
      </c>
      <c r="AE180" s="10" t="str">
        <f>'Ввод данных'!O180</f>
        <v xml:space="preserve"> </v>
      </c>
      <c r="AF180" s="25" t="str">
        <f t="shared" si="8"/>
        <v xml:space="preserve"> </v>
      </c>
      <c r="AG180" s="25" t="str">
        <f t="shared" si="9"/>
        <v xml:space="preserve"> </v>
      </c>
      <c r="AH180" s="25" t="str">
        <f t="shared" si="10"/>
        <v xml:space="preserve"> </v>
      </c>
    </row>
    <row r="181" spans="25:34" x14ac:dyDescent="0.25">
      <c r="Y181" s="46">
        <f>'Ввод данных'!L181</f>
        <v>0</v>
      </c>
      <c r="Z181" s="46">
        <f>'Ввод данных'!M181</f>
        <v>0</v>
      </c>
      <c r="AA181" s="24">
        <f>'Ввод данных'!N181</f>
        <v>0</v>
      </c>
      <c r="AB181" s="25" t="str">
        <f>'Ввод данных'!P181</f>
        <v>некорректно</v>
      </c>
      <c r="AC181" s="25" t="str">
        <f>'Ввод данных'!Q181</f>
        <v>некорректно</v>
      </c>
      <c r="AD181" s="25" t="str">
        <f>'Ввод данных'!R181</f>
        <v>некорректно</v>
      </c>
      <c r="AE181" s="10" t="str">
        <f>'Ввод данных'!O181</f>
        <v xml:space="preserve"> </v>
      </c>
      <c r="AF181" s="25" t="str">
        <f t="shared" si="8"/>
        <v xml:space="preserve"> </v>
      </c>
      <c r="AG181" s="25" t="str">
        <f t="shared" si="9"/>
        <v xml:space="preserve"> </v>
      </c>
      <c r="AH181" s="25" t="str">
        <f t="shared" si="10"/>
        <v xml:space="preserve"> </v>
      </c>
    </row>
    <row r="182" spans="25:34" x14ac:dyDescent="0.25">
      <c r="Y182" s="46">
        <f>'Ввод данных'!L182</f>
        <v>0</v>
      </c>
      <c r="Z182" s="46">
        <f>'Ввод данных'!M182</f>
        <v>0</v>
      </c>
      <c r="AA182" s="24">
        <f>'Ввод данных'!N182</f>
        <v>0</v>
      </c>
      <c r="AB182" s="25" t="str">
        <f>'Ввод данных'!P182</f>
        <v>некорректно</v>
      </c>
      <c r="AC182" s="25" t="str">
        <f>'Ввод данных'!Q182</f>
        <v>некорректно</v>
      </c>
      <c r="AD182" s="25" t="str">
        <f>'Ввод данных'!R182</f>
        <v>некорректно</v>
      </c>
      <c r="AE182" s="10" t="str">
        <f>'Ввод данных'!O182</f>
        <v xml:space="preserve"> </v>
      </c>
      <c r="AF182" s="25" t="str">
        <f t="shared" si="8"/>
        <v xml:space="preserve"> </v>
      </c>
      <c r="AG182" s="25" t="str">
        <f t="shared" si="9"/>
        <v xml:space="preserve"> </v>
      </c>
      <c r="AH182" s="25" t="str">
        <f t="shared" si="10"/>
        <v xml:space="preserve"> </v>
      </c>
    </row>
    <row r="183" spans="25:34" x14ac:dyDescent="0.25">
      <c r="Y183" s="46">
        <f>'Ввод данных'!L183</f>
        <v>0</v>
      </c>
      <c r="Z183" s="46">
        <f>'Ввод данных'!M183</f>
        <v>0</v>
      </c>
      <c r="AA183" s="24">
        <f>'Ввод данных'!N183</f>
        <v>0</v>
      </c>
      <c r="AB183" s="25" t="str">
        <f>'Ввод данных'!P183</f>
        <v>некорректно</v>
      </c>
      <c r="AC183" s="25" t="str">
        <f>'Ввод данных'!Q183</f>
        <v>некорректно</v>
      </c>
      <c r="AD183" s="25" t="str">
        <f>'Ввод данных'!R183</f>
        <v>некорректно</v>
      </c>
      <c r="AE183" s="10" t="str">
        <f>'Ввод данных'!O183</f>
        <v xml:space="preserve"> </v>
      </c>
      <c r="AF183" s="25" t="str">
        <f t="shared" si="8"/>
        <v xml:space="preserve"> </v>
      </c>
      <c r="AG183" s="25" t="str">
        <f t="shared" si="9"/>
        <v xml:space="preserve"> </v>
      </c>
      <c r="AH183" s="25" t="str">
        <f t="shared" si="10"/>
        <v xml:space="preserve"> </v>
      </c>
    </row>
    <row r="184" spans="25:34" x14ac:dyDescent="0.25">
      <c r="Y184" s="46">
        <f>'Ввод данных'!L184</f>
        <v>0</v>
      </c>
      <c r="Z184" s="46">
        <f>'Ввод данных'!M184</f>
        <v>0</v>
      </c>
      <c r="AA184" s="24">
        <f>'Ввод данных'!N184</f>
        <v>0</v>
      </c>
      <c r="AB184" s="25" t="str">
        <f>'Ввод данных'!P184</f>
        <v>некорректно</v>
      </c>
      <c r="AC184" s="25" t="str">
        <f>'Ввод данных'!Q184</f>
        <v>некорректно</v>
      </c>
      <c r="AD184" s="25" t="str">
        <f>'Ввод данных'!R184</f>
        <v>некорректно</v>
      </c>
      <c r="AE184" s="10" t="str">
        <f>'Ввод данных'!O184</f>
        <v xml:space="preserve"> </v>
      </c>
      <c r="AF184" s="25" t="str">
        <f t="shared" si="8"/>
        <v xml:space="preserve"> </v>
      </c>
      <c r="AG184" s="25" t="str">
        <f t="shared" si="9"/>
        <v xml:space="preserve"> </v>
      </c>
      <c r="AH184" s="25" t="str">
        <f t="shared" si="10"/>
        <v xml:space="preserve"> </v>
      </c>
    </row>
    <row r="185" spans="25:34" x14ac:dyDescent="0.25">
      <c r="Y185" s="46">
        <f>'Ввод данных'!L185</f>
        <v>0</v>
      </c>
      <c r="Z185" s="46">
        <f>'Ввод данных'!M185</f>
        <v>0</v>
      </c>
      <c r="AA185" s="24">
        <f>'Ввод данных'!N185</f>
        <v>0</v>
      </c>
      <c r="AB185" s="25" t="str">
        <f>'Ввод данных'!P185</f>
        <v>некорректно</v>
      </c>
      <c r="AC185" s="25" t="str">
        <f>'Ввод данных'!Q185</f>
        <v>некорректно</v>
      </c>
      <c r="AD185" s="25" t="str">
        <f>'Ввод данных'!R185</f>
        <v>некорректно</v>
      </c>
      <c r="AE185" s="10" t="str">
        <f>'Ввод данных'!O185</f>
        <v xml:space="preserve"> </v>
      </c>
      <c r="AF185" s="25" t="str">
        <f t="shared" si="8"/>
        <v xml:space="preserve"> </v>
      </c>
      <c r="AG185" s="25" t="str">
        <f t="shared" si="9"/>
        <v xml:space="preserve"> </v>
      </c>
      <c r="AH185" s="25" t="str">
        <f t="shared" si="10"/>
        <v xml:space="preserve"> </v>
      </c>
    </row>
    <row r="186" spans="25:34" x14ac:dyDescent="0.25">
      <c r="Y186" s="46">
        <f>'Ввод данных'!L186</f>
        <v>0</v>
      </c>
      <c r="Z186" s="46">
        <f>'Ввод данных'!M186</f>
        <v>0</v>
      </c>
      <c r="AA186" s="24">
        <f>'Ввод данных'!N186</f>
        <v>0</v>
      </c>
      <c r="AB186" s="25" t="str">
        <f>'Ввод данных'!P186</f>
        <v>некорректно</v>
      </c>
      <c r="AC186" s="25" t="str">
        <f>'Ввод данных'!Q186</f>
        <v>некорректно</v>
      </c>
      <c r="AD186" s="25" t="str">
        <f>'Ввод данных'!R186</f>
        <v>некорректно</v>
      </c>
      <c r="AE186" s="10" t="str">
        <f>'Ввод данных'!O186</f>
        <v xml:space="preserve"> </v>
      </c>
      <c r="AF186" s="25" t="str">
        <f t="shared" si="8"/>
        <v xml:space="preserve"> </v>
      </c>
      <c r="AG186" s="25" t="str">
        <f t="shared" si="9"/>
        <v xml:space="preserve"> </v>
      </c>
      <c r="AH186" s="25" t="str">
        <f t="shared" si="10"/>
        <v xml:space="preserve"> </v>
      </c>
    </row>
    <row r="187" spans="25:34" x14ac:dyDescent="0.25">
      <c r="Y187" s="46">
        <f>'Ввод данных'!L187</f>
        <v>0</v>
      </c>
      <c r="Z187" s="46">
        <f>'Ввод данных'!M187</f>
        <v>0</v>
      </c>
      <c r="AA187" s="24">
        <f>'Ввод данных'!N187</f>
        <v>0</v>
      </c>
      <c r="AB187" s="25" t="str">
        <f>'Ввод данных'!P187</f>
        <v>некорректно</v>
      </c>
      <c r="AC187" s="25" t="str">
        <f>'Ввод данных'!Q187</f>
        <v>некорректно</v>
      </c>
      <c r="AD187" s="25" t="str">
        <f>'Ввод данных'!R187</f>
        <v>некорректно</v>
      </c>
      <c r="AE187" s="10" t="str">
        <f>'Ввод данных'!O187</f>
        <v xml:space="preserve"> </v>
      </c>
      <c r="AF187" s="25" t="str">
        <f t="shared" si="8"/>
        <v xml:space="preserve"> </v>
      </c>
      <c r="AG187" s="25" t="str">
        <f t="shared" si="9"/>
        <v xml:space="preserve"> </v>
      </c>
      <c r="AH187" s="25" t="str">
        <f t="shared" si="10"/>
        <v xml:space="preserve"> </v>
      </c>
    </row>
    <row r="188" spans="25:34" x14ac:dyDescent="0.25">
      <c r="Y188" s="46">
        <f>'Ввод данных'!L188</f>
        <v>0</v>
      </c>
      <c r="Z188" s="46">
        <f>'Ввод данных'!M188</f>
        <v>0</v>
      </c>
      <c r="AA188" s="24">
        <f>'Ввод данных'!N188</f>
        <v>0</v>
      </c>
      <c r="AB188" s="25" t="str">
        <f>'Ввод данных'!P188</f>
        <v>некорректно</v>
      </c>
      <c r="AC188" s="25" t="str">
        <f>'Ввод данных'!Q188</f>
        <v>некорректно</v>
      </c>
      <c r="AD188" s="25" t="str">
        <f>'Ввод данных'!R188</f>
        <v>некорректно</v>
      </c>
      <c r="AE188" s="10" t="str">
        <f>'Ввод данных'!O188</f>
        <v xml:space="preserve"> </v>
      </c>
      <c r="AF188" s="25" t="str">
        <f t="shared" si="8"/>
        <v xml:space="preserve"> </v>
      </c>
      <c r="AG188" s="25" t="str">
        <f t="shared" si="9"/>
        <v xml:space="preserve"> </v>
      </c>
      <c r="AH188" s="25" t="str">
        <f t="shared" si="10"/>
        <v xml:space="preserve"> </v>
      </c>
    </row>
    <row r="189" spans="25:34" x14ac:dyDescent="0.25">
      <c r="Y189" s="46">
        <f>'Ввод данных'!L189</f>
        <v>0</v>
      </c>
      <c r="Z189" s="46">
        <f>'Ввод данных'!M189</f>
        <v>0</v>
      </c>
      <c r="AA189" s="24">
        <f>'Ввод данных'!N189</f>
        <v>0</v>
      </c>
      <c r="AB189" s="25" t="str">
        <f>'Ввод данных'!P189</f>
        <v>некорректно</v>
      </c>
      <c r="AC189" s="25" t="str">
        <f>'Ввод данных'!Q189</f>
        <v>некорректно</v>
      </c>
      <c r="AD189" s="25" t="str">
        <f>'Ввод данных'!R189</f>
        <v>некорректно</v>
      </c>
      <c r="AE189" s="10" t="str">
        <f>'Ввод данных'!O189</f>
        <v xml:space="preserve"> </v>
      </c>
      <c r="AF189" s="25" t="str">
        <f t="shared" si="8"/>
        <v xml:space="preserve"> </v>
      </c>
      <c r="AG189" s="25" t="str">
        <f t="shared" si="9"/>
        <v xml:space="preserve"> </v>
      </c>
      <c r="AH189" s="25" t="str">
        <f t="shared" si="10"/>
        <v xml:space="preserve"> </v>
      </c>
    </row>
    <row r="190" spans="25:34" x14ac:dyDescent="0.25">
      <c r="Y190" s="46">
        <f>'Ввод данных'!L190</f>
        <v>0</v>
      </c>
      <c r="Z190" s="46">
        <f>'Ввод данных'!M190</f>
        <v>0</v>
      </c>
      <c r="AA190" s="24">
        <f>'Ввод данных'!N190</f>
        <v>0</v>
      </c>
      <c r="AB190" s="25" t="str">
        <f>'Ввод данных'!P190</f>
        <v>некорректно</v>
      </c>
      <c r="AC190" s="25" t="str">
        <f>'Ввод данных'!Q190</f>
        <v>некорректно</v>
      </c>
      <c r="AD190" s="25" t="str">
        <f>'Ввод данных'!R190</f>
        <v>некорректно</v>
      </c>
      <c r="AE190" s="10" t="str">
        <f>'Ввод данных'!O190</f>
        <v xml:space="preserve"> </v>
      </c>
      <c r="AF190" s="25" t="str">
        <f t="shared" si="8"/>
        <v xml:space="preserve"> </v>
      </c>
      <c r="AG190" s="25" t="str">
        <f t="shared" si="9"/>
        <v xml:space="preserve"> </v>
      </c>
      <c r="AH190" s="25" t="str">
        <f t="shared" si="10"/>
        <v xml:space="preserve"> </v>
      </c>
    </row>
    <row r="191" spans="25:34" x14ac:dyDescent="0.25">
      <c r="Y191" s="46">
        <f>'Ввод данных'!L191</f>
        <v>0</v>
      </c>
      <c r="Z191" s="46">
        <f>'Ввод данных'!M191</f>
        <v>0</v>
      </c>
      <c r="AA191" s="24">
        <f>'Ввод данных'!N191</f>
        <v>0</v>
      </c>
      <c r="AB191" s="25" t="str">
        <f>'Ввод данных'!P191</f>
        <v>некорректно</v>
      </c>
      <c r="AC191" s="25" t="str">
        <f>'Ввод данных'!Q191</f>
        <v>некорректно</v>
      </c>
      <c r="AD191" s="25" t="str">
        <f>'Ввод данных'!R191</f>
        <v>некорректно</v>
      </c>
      <c r="AE191" s="10" t="str">
        <f>'Ввод данных'!O191</f>
        <v xml:space="preserve"> </v>
      </c>
      <c r="AF191" s="25" t="str">
        <f t="shared" si="8"/>
        <v xml:space="preserve"> </v>
      </c>
      <c r="AG191" s="25" t="str">
        <f t="shared" si="9"/>
        <v xml:space="preserve"> </v>
      </c>
      <c r="AH191" s="25" t="str">
        <f t="shared" si="10"/>
        <v xml:space="preserve"> </v>
      </c>
    </row>
    <row r="192" spans="25:34" x14ac:dyDescent="0.25">
      <c r="Y192" s="46">
        <f>'Ввод данных'!L192</f>
        <v>0</v>
      </c>
      <c r="Z192" s="46">
        <f>'Ввод данных'!M192</f>
        <v>0</v>
      </c>
      <c r="AA192" s="24">
        <f>'Ввод данных'!N192</f>
        <v>0</v>
      </c>
      <c r="AB192" s="25" t="str">
        <f>'Ввод данных'!P192</f>
        <v>некорректно</v>
      </c>
      <c r="AC192" s="25" t="str">
        <f>'Ввод данных'!Q192</f>
        <v>некорректно</v>
      </c>
      <c r="AD192" s="25" t="str">
        <f>'Ввод данных'!R192</f>
        <v>некорректно</v>
      </c>
      <c r="AE192" s="10" t="str">
        <f>'Ввод данных'!O192</f>
        <v xml:space="preserve"> </v>
      </c>
      <c r="AF192" s="25" t="str">
        <f t="shared" si="8"/>
        <v xml:space="preserve"> </v>
      </c>
      <c r="AG192" s="25" t="str">
        <f t="shared" si="9"/>
        <v xml:space="preserve"> </v>
      </c>
      <c r="AH192" s="25" t="str">
        <f t="shared" si="10"/>
        <v xml:space="preserve"> </v>
      </c>
    </row>
    <row r="193" spans="25:34" x14ac:dyDescent="0.25">
      <c r="Y193" s="46">
        <f>'Ввод данных'!L193</f>
        <v>0</v>
      </c>
      <c r="Z193" s="46">
        <f>'Ввод данных'!M193</f>
        <v>0</v>
      </c>
      <c r="AA193" s="24">
        <f>'Ввод данных'!N193</f>
        <v>0</v>
      </c>
      <c r="AB193" s="25" t="str">
        <f>'Ввод данных'!P193</f>
        <v>некорректно</v>
      </c>
      <c r="AC193" s="25" t="str">
        <f>'Ввод данных'!Q193</f>
        <v>некорректно</v>
      </c>
      <c r="AD193" s="25" t="str">
        <f>'Ввод данных'!R193</f>
        <v>некорректно</v>
      </c>
      <c r="AE193" s="10" t="str">
        <f>'Ввод данных'!O193</f>
        <v xml:space="preserve"> </v>
      </c>
      <c r="AF193" s="25" t="str">
        <f t="shared" si="8"/>
        <v xml:space="preserve"> </v>
      </c>
      <c r="AG193" s="25" t="str">
        <f t="shared" si="9"/>
        <v xml:space="preserve"> </v>
      </c>
      <c r="AH193" s="25" t="str">
        <f t="shared" si="10"/>
        <v xml:space="preserve"> </v>
      </c>
    </row>
    <row r="194" spans="25:34" x14ac:dyDescent="0.25">
      <c r="Y194" s="46">
        <f>'Ввод данных'!L194</f>
        <v>0</v>
      </c>
      <c r="Z194" s="46">
        <f>'Ввод данных'!M194</f>
        <v>0</v>
      </c>
      <c r="AA194" s="24">
        <f>'Ввод данных'!N194</f>
        <v>0</v>
      </c>
      <c r="AB194" s="25" t="str">
        <f>'Ввод данных'!P194</f>
        <v>некорректно</v>
      </c>
      <c r="AC194" s="25" t="str">
        <f>'Ввод данных'!Q194</f>
        <v>некорректно</v>
      </c>
      <c r="AD194" s="25" t="str">
        <f>'Ввод данных'!R194</f>
        <v>некорректно</v>
      </c>
      <c r="AE194" s="10" t="str">
        <f>'Ввод данных'!O194</f>
        <v xml:space="preserve"> </v>
      </c>
      <c r="AF194" s="25" t="str">
        <f t="shared" si="8"/>
        <v xml:space="preserve"> </v>
      </c>
      <c r="AG194" s="25" t="str">
        <f t="shared" si="9"/>
        <v xml:space="preserve"> </v>
      </c>
      <c r="AH194" s="25" t="str">
        <f t="shared" si="10"/>
        <v xml:space="preserve"> </v>
      </c>
    </row>
    <row r="195" spans="25:34" x14ac:dyDescent="0.25">
      <c r="Y195" s="46">
        <f>'Ввод данных'!L195</f>
        <v>0</v>
      </c>
      <c r="Z195" s="46">
        <f>'Ввод данных'!M195</f>
        <v>0</v>
      </c>
      <c r="AA195" s="24">
        <f>'Ввод данных'!N195</f>
        <v>0</v>
      </c>
      <c r="AB195" s="25" t="str">
        <f>'Ввод данных'!P195</f>
        <v>некорректно</v>
      </c>
      <c r="AC195" s="25" t="str">
        <f>'Ввод данных'!Q195</f>
        <v>некорректно</v>
      </c>
      <c r="AD195" s="25" t="str">
        <f>'Ввод данных'!R195</f>
        <v>некорректно</v>
      </c>
      <c r="AE195" s="10" t="str">
        <f>'Ввод данных'!O195</f>
        <v xml:space="preserve"> </v>
      </c>
      <c r="AF195" s="25" t="str">
        <f t="shared" si="8"/>
        <v xml:space="preserve"> </v>
      </c>
      <c r="AG195" s="25" t="str">
        <f t="shared" si="9"/>
        <v xml:space="preserve"> </v>
      </c>
      <c r="AH195" s="25" t="str">
        <f t="shared" si="10"/>
        <v xml:space="preserve"> </v>
      </c>
    </row>
    <row r="196" spans="25:34" x14ac:dyDescent="0.25">
      <c r="Y196" s="46">
        <f>'Ввод данных'!L196</f>
        <v>0</v>
      </c>
      <c r="Z196" s="46">
        <f>'Ввод данных'!M196</f>
        <v>0</v>
      </c>
      <c r="AA196" s="24">
        <f>'Ввод данных'!N196</f>
        <v>0</v>
      </c>
      <c r="AB196" s="25" t="str">
        <f>'Ввод данных'!P196</f>
        <v>некорректно</v>
      </c>
      <c r="AC196" s="25" t="str">
        <f>'Ввод данных'!Q196</f>
        <v>некорректно</v>
      </c>
      <c r="AD196" s="25" t="str">
        <f>'Ввод данных'!R196</f>
        <v>некорректно</v>
      </c>
      <c r="AE196" s="10" t="str">
        <f>'Ввод данных'!O196</f>
        <v xml:space="preserve"> </v>
      </c>
      <c r="AF196" s="25" t="str">
        <f t="shared" si="8"/>
        <v xml:space="preserve"> </v>
      </c>
      <c r="AG196" s="25" t="str">
        <f t="shared" si="9"/>
        <v xml:space="preserve"> </v>
      </c>
      <c r="AH196" s="25" t="str">
        <f t="shared" si="10"/>
        <v xml:space="preserve"> </v>
      </c>
    </row>
    <row r="197" spans="25:34" x14ac:dyDescent="0.25">
      <c r="Y197" s="46">
        <f>'Ввод данных'!L197</f>
        <v>0</v>
      </c>
      <c r="Z197" s="46">
        <f>'Ввод данных'!M197</f>
        <v>0</v>
      </c>
      <c r="AA197" s="24">
        <f>'Ввод данных'!N197</f>
        <v>0</v>
      </c>
      <c r="AB197" s="25" t="str">
        <f>'Ввод данных'!P197</f>
        <v>некорректно</v>
      </c>
      <c r="AC197" s="25" t="str">
        <f>'Ввод данных'!Q197</f>
        <v>некорректно</v>
      </c>
      <c r="AD197" s="25" t="str">
        <f>'Ввод данных'!R197</f>
        <v>некорректно</v>
      </c>
      <c r="AE197" s="10" t="str">
        <f>'Ввод данных'!O197</f>
        <v xml:space="preserve"> </v>
      </c>
      <c r="AF197" s="25" t="str">
        <f t="shared" ref="AF197:AF260" si="11">IF(OR(AE197="проверить",AND(AB197="некорректно",AC197="некорректно",AD197="некорректно"))," ",AB197)</f>
        <v xml:space="preserve"> </v>
      </c>
      <c r="AG197" s="25" t="str">
        <f t="shared" ref="AG197:AG260" si="12">IF(OR(AE197="проверить",AND(AB197="некорректно",AC197="некорректно",AD197="некорректно"))," ",AC197)</f>
        <v xml:space="preserve"> </v>
      </c>
      <c r="AH197" s="25" t="str">
        <f t="shared" ref="AH197:AH260" si="13">IF(OR(AE197="проверить",AND(AB197="некорректно",AC197="некорректно",AD197="некорректно"))," ",AD197)</f>
        <v xml:space="preserve"> </v>
      </c>
    </row>
    <row r="198" spans="25:34" x14ac:dyDescent="0.25">
      <c r="Y198" s="46">
        <f>'Ввод данных'!L198</f>
        <v>0</v>
      </c>
      <c r="Z198" s="46">
        <f>'Ввод данных'!M198</f>
        <v>0</v>
      </c>
      <c r="AA198" s="24">
        <f>'Ввод данных'!N198</f>
        <v>0</v>
      </c>
      <c r="AB198" s="25" t="str">
        <f>'Ввод данных'!P198</f>
        <v>некорректно</v>
      </c>
      <c r="AC198" s="25" t="str">
        <f>'Ввод данных'!Q198</f>
        <v>некорректно</v>
      </c>
      <c r="AD198" s="25" t="str">
        <f>'Ввод данных'!R198</f>
        <v>некорректно</v>
      </c>
      <c r="AE198" s="10" t="str">
        <f>'Ввод данных'!O198</f>
        <v xml:space="preserve"> </v>
      </c>
      <c r="AF198" s="25" t="str">
        <f t="shared" si="11"/>
        <v xml:space="preserve"> </v>
      </c>
      <c r="AG198" s="25" t="str">
        <f t="shared" si="12"/>
        <v xml:space="preserve"> </v>
      </c>
      <c r="AH198" s="25" t="str">
        <f t="shared" si="13"/>
        <v xml:space="preserve"> </v>
      </c>
    </row>
    <row r="199" spans="25:34" x14ac:dyDescent="0.25">
      <c r="Y199" s="46">
        <f>'Ввод данных'!L199</f>
        <v>0</v>
      </c>
      <c r="Z199" s="46">
        <f>'Ввод данных'!M199</f>
        <v>0</v>
      </c>
      <c r="AA199" s="24">
        <f>'Ввод данных'!N199</f>
        <v>0</v>
      </c>
      <c r="AB199" s="25" t="str">
        <f>'Ввод данных'!P199</f>
        <v>некорректно</v>
      </c>
      <c r="AC199" s="25" t="str">
        <f>'Ввод данных'!Q199</f>
        <v>некорректно</v>
      </c>
      <c r="AD199" s="25" t="str">
        <f>'Ввод данных'!R199</f>
        <v>некорректно</v>
      </c>
      <c r="AE199" s="10" t="str">
        <f>'Ввод данных'!O199</f>
        <v xml:space="preserve"> </v>
      </c>
      <c r="AF199" s="25" t="str">
        <f t="shared" si="11"/>
        <v xml:space="preserve"> </v>
      </c>
      <c r="AG199" s="25" t="str">
        <f t="shared" si="12"/>
        <v xml:space="preserve"> </v>
      </c>
      <c r="AH199" s="25" t="str">
        <f t="shared" si="13"/>
        <v xml:space="preserve"> </v>
      </c>
    </row>
    <row r="200" spans="25:34" x14ac:dyDescent="0.25">
      <c r="Y200" s="46">
        <f>'Ввод данных'!L200</f>
        <v>0</v>
      </c>
      <c r="Z200" s="46">
        <f>'Ввод данных'!M200</f>
        <v>0</v>
      </c>
      <c r="AA200" s="24">
        <f>'Ввод данных'!N200</f>
        <v>0</v>
      </c>
      <c r="AB200" s="25" t="str">
        <f>'Ввод данных'!P200</f>
        <v>некорректно</v>
      </c>
      <c r="AC200" s="25" t="str">
        <f>'Ввод данных'!Q200</f>
        <v>некорректно</v>
      </c>
      <c r="AD200" s="25" t="str">
        <f>'Ввод данных'!R200</f>
        <v>некорректно</v>
      </c>
      <c r="AE200" s="10" t="str">
        <f>'Ввод данных'!O200</f>
        <v xml:space="preserve"> </v>
      </c>
      <c r="AF200" s="25" t="str">
        <f t="shared" si="11"/>
        <v xml:space="preserve"> </v>
      </c>
      <c r="AG200" s="25" t="str">
        <f t="shared" si="12"/>
        <v xml:space="preserve"> </v>
      </c>
      <c r="AH200" s="25" t="str">
        <f t="shared" si="13"/>
        <v xml:space="preserve"> </v>
      </c>
    </row>
    <row r="201" spans="25:34" x14ac:dyDescent="0.25">
      <c r="Y201" s="46">
        <f>'Ввод данных'!L201</f>
        <v>0</v>
      </c>
      <c r="Z201" s="46">
        <f>'Ввод данных'!M201</f>
        <v>0</v>
      </c>
      <c r="AA201" s="24">
        <f>'Ввод данных'!N201</f>
        <v>0</v>
      </c>
      <c r="AB201" s="25" t="str">
        <f>'Ввод данных'!P201</f>
        <v>некорректно</v>
      </c>
      <c r="AC201" s="25" t="str">
        <f>'Ввод данных'!Q201</f>
        <v>некорректно</v>
      </c>
      <c r="AD201" s="25" t="str">
        <f>'Ввод данных'!R201</f>
        <v>некорректно</v>
      </c>
      <c r="AE201" s="10" t="str">
        <f>'Ввод данных'!O201</f>
        <v xml:space="preserve"> </v>
      </c>
      <c r="AF201" s="25" t="str">
        <f t="shared" si="11"/>
        <v xml:space="preserve"> </v>
      </c>
      <c r="AG201" s="25" t="str">
        <f t="shared" si="12"/>
        <v xml:space="preserve"> </v>
      </c>
      <c r="AH201" s="25" t="str">
        <f t="shared" si="13"/>
        <v xml:space="preserve"> </v>
      </c>
    </row>
    <row r="202" spans="25:34" x14ac:dyDescent="0.25">
      <c r="Y202" s="46">
        <f>'Ввод данных'!L202</f>
        <v>0</v>
      </c>
      <c r="Z202" s="46">
        <f>'Ввод данных'!M202</f>
        <v>0</v>
      </c>
      <c r="AA202" s="24">
        <f>'Ввод данных'!N202</f>
        <v>0</v>
      </c>
      <c r="AB202" s="25" t="str">
        <f>'Ввод данных'!P202</f>
        <v>некорректно</v>
      </c>
      <c r="AC202" s="25" t="str">
        <f>'Ввод данных'!Q202</f>
        <v>некорректно</v>
      </c>
      <c r="AD202" s="25" t="str">
        <f>'Ввод данных'!R202</f>
        <v>некорректно</v>
      </c>
      <c r="AE202" s="10" t="str">
        <f>'Ввод данных'!O202</f>
        <v xml:space="preserve"> </v>
      </c>
      <c r="AF202" s="25" t="str">
        <f t="shared" si="11"/>
        <v xml:space="preserve"> </v>
      </c>
      <c r="AG202" s="25" t="str">
        <f t="shared" si="12"/>
        <v xml:space="preserve"> </v>
      </c>
      <c r="AH202" s="25" t="str">
        <f t="shared" si="13"/>
        <v xml:space="preserve"> </v>
      </c>
    </row>
    <row r="203" spans="25:34" x14ac:dyDescent="0.25">
      <c r="Y203" s="46">
        <f>'Ввод данных'!L203</f>
        <v>0</v>
      </c>
      <c r="Z203" s="46">
        <f>'Ввод данных'!M203</f>
        <v>0</v>
      </c>
      <c r="AA203" s="24">
        <f>'Ввод данных'!N203</f>
        <v>0</v>
      </c>
      <c r="AB203" s="25" t="str">
        <f>'Ввод данных'!P203</f>
        <v>некорректно</v>
      </c>
      <c r="AC203" s="25" t="str">
        <f>'Ввод данных'!Q203</f>
        <v>некорректно</v>
      </c>
      <c r="AD203" s="25" t="str">
        <f>'Ввод данных'!R203</f>
        <v>некорректно</v>
      </c>
      <c r="AE203" s="10" t="str">
        <f>'Ввод данных'!O203</f>
        <v xml:space="preserve"> </v>
      </c>
      <c r="AF203" s="25" t="str">
        <f t="shared" si="11"/>
        <v xml:space="preserve"> </v>
      </c>
      <c r="AG203" s="25" t="str">
        <f t="shared" si="12"/>
        <v xml:space="preserve"> </v>
      </c>
      <c r="AH203" s="25" t="str">
        <f t="shared" si="13"/>
        <v xml:space="preserve"> </v>
      </c>
    </row>
    <row r="204" spans="25:34" x14ac:dyDescent="0.25">
      <c r="Y204" s="46">
        <f>'Ввод данных'!L204</f>
        <v>0</v>
      </c>
      <c r="Z204" s="46">
        <f>'Ввод данных'!M204</f>
        <v>0</v>
      </c>
      <c r="AA204" s="24">
        <f>'Ввод данных'!N204</f>
        <v>0</v>
      </c>
      <c r="AB204" s="25" t="str">
        <f>'Ввод данных'!P204</f>
        <v>некорректно</v>
      </c>
      <c r="AC204" s="25" t="str">
        <f>'Ввод данных'!Q204</f>
        <v>некорректно</v>
      </c>
      <c r="AD204" s="25" t="str">
        <f>'Ввод данных'!R204</f>
        <v>некорректно</v>
      </c>
      <c r="AE204" s="10" t="str">
        <f>'Ввод данных'!O204</f>
        <v xml:space="preserve"> </v>
      </c>
      <c r="AF204" s="25" t="str">
        <f t="shared" si="11"/>
        <v xml:space="preserve"> </v>
      </c>
      <c r="AG204" s="25" t="str">
        <f t="shared" si="12"/>
        <v xml:space="preserve"> </v>
      </c>
      <c r="AH204" s="25" t="str">
        <f t="shared" si="13"/>
        <v xml:space="preserve"> </v>
      </c>
    </row>
    <row r="205" spans="25:34" x14ac:dyDescent="0.25">
      <c r="Y205" s="46">
        <f>'Ввод данных'!L205</f>
        <v>0</v>
      </c>
      <c r="Z205" s="46">
        <f>'Ввод данных'!M205</f>
        <v>0</v>
      </c>
      <c r="AA205" s="24">
        <f>'Ввод данных'!N205</f>
        <v>0</v>
      </c>
      <c r="AB205" s="25" t="str">
        <f>'Ввод данных'!P205</f>
        <v>некорректно</v>
      </c>
      <c r="AC205" s="25" t="str">
        <f>'Ввод данных'!Q205</f>
        <v>некорректно</v>
      </c>
      <c r="AD205" s="25" t="str">
        <f>'Ввод данных'!R205</f>
        <v>некорректно</v>
      </c>
      <c r="AE205" s="10" t="str">
        <f>'Ввод данных'!O205</f>
        <v xml:space="preserve"> </v>
      </c>
      <c r="AF205" s="25" t="str">
        <f t="shared" si="11"/>
        <v xml:space="preserve"> </v>
      </c>
      <c r="AG205" s="25" t="str">
        <f t="shared" si="12"/>
        <v xml:space="preserve"> </v>
      </c>
      <c r="AH205" s="25" t="str">
        <f t="shared" si="13"/>
        <v xml:space="preserve"> </v>
      </c>
    </row>
    <row r="206" spans="25:34" x14ac:dyDescent="0.25">
      <c r="Y206" s="46">
        <f>'Ввод данных'!L206</f>
        <v>0</v>
      </c>
      <c r="Z206" s="46">
        <f>'Ввод данных'!M206</f>
        <v>0</v>
      </c>
      <c r="AA206" s="24">
        <f>'Ввод данных'!N206</f>
        <v>0</v>
      </c>
      <c r="AB206" s="25" t="str">
        <f>'Ввод данных'!P206</f>
        <v>некорректно</v>
      </c>
      <c r="AC206" s="25" t="str">
        <f>'Ввод данных'!Q206</f>
        <v>некорректно</v>
      </c>
      <c r="AD206" s="25" t="str">
        <f>'Ввод данных'!R206</f>
        <v>некорректно</v>
      </c>
      <c r="AE206" s="10" t="str">
        <f>'Ввод данных'!O206</f>
        <v xml:space="preserve"> </v>
      </c>
      <c r="AF206" s="25" t="str">
        <f t="shared" si="11"/>
        <v xml:space="preserve"> </v>
      </c>
      <c r="AG206" s="25" t="str">
        <f t="shared" si="12"/>
        <v xml:space="preserve"> </v>
      </c>
      <c r="AH206" s="25" t="str">
        <f t="shared" si="13"/>
        <v xml:space="preserve"> </v>
      </c>
    </row>
    <row r="207" spans="25:34" x14ac:dyDescent="0.25">
      <c r="Y207" s="46">
        <f>'Ввод данных'!L207</f>
        <v>0</v>
      </c>
      <c r="Z207" s="46">
        <f>'Ввод данных'!M207</f>
        <v>0</v>
      </c>
      <c r="AA207" s="24">
        <f>'Ввод данных'!N207</f>
        <v>0</v>
      </c>
      <c r="AB207" s="25" t="str">
        <f>'Ввод данных'!P207</f>
        <v>некорректно</v>
      </c>
      <c r="AC207" s="25" t="str">
        <f>'Ввод данных'!Q207</f>
        <v>некорректно</v>
      </c>
      <c r="AD207" s="25" t="str">
        <f>'Ввод данных'!R207</f>
        <v>некорректно</v>
      </c>
      <c r="AE207" s="10" t="str">
        <f>'Ввод данных'!O207</f>
        <v xml:space="preserve"> </v>
      </c>
      <c r="AF207" s="25" t="str">
        <f t="shared" si="11"/>
        <v xml:space="preserve"> </v>
      </c>
      <c r="AG207" s="25" t="str">
        <f t="shared" si="12"/>
        <v xml:space="preserve"> </v>
      </c>
      <c r="AH207" s="25" t="str">
        <f t="shared" si="13"/>
        <v xml:space="preserve"> </v>
      </c>
    </row>
    <row r="208" spans="25:34" x14ac:dyDescent="0.25">
      <c r="Y208" s="46">
        <f>'Ввод данных'!L208</f>
        <v>0</v>
      </c>
      <c r="Z208" s="46">
        <f>'Ввод данных'!M208</f>
        <v>0</v>
      </c>
      <c r="AA208" s="24">
        <f>'Ввод данных'!N208</f>
        <v>0</v>
      </c>
      <c r="AB208" s="25" t="str">
        <f>'Ввод данных'!P208</f>
        <v>некорректно</v>
      </c>
      <c r="AC208" s="25" t="str">
        <f>'Ввод данных'!Q208</f>
        <v>некорректно</v>
      </c>
      <c r="AD208" s="25" t="str">
        <f>'Ввод данных'!R208</f>
        <v>некорректно</v>
      </c>
      <c r="AE208" s="10" t="str">
        <f>'Ввод данных'!O208</f>
        <v xml:space="preserve"> </v>
      </c>
      <c r="AF208" s="25" t="str">
        <f t="shared" si="11"/>
        <v xml:space="preserve"> </v>
      </c>
      <c r="AG208" s="25" t="str">
        <f t="shared" si="12"/>
        <v xml:space="preserve"> </v>
      </c>
      <c r="AH208" s="25" t="str">
        <f t="shared" si="13"/>
        <v xml:space="preserve"> </v>
      </c>
    </row>
    <row r="209" spans="25:34" x14ac:dyDescent="0.25">
      <c r="Y209" s="46">
        <f>'Ввод данных'!L209</f>
        <v>0</v>
      </c>
      <c r="Z209" s="46">
        <f>'Ввод данных'!M209</f>
        <v>0</v>
      </c>
      <c r="AA209" s="24">
        <f>'Ввод данных'!N209</f>
        <v>0</v>
      </c>
      <c r="AB209" s="25" t="str">
        <f>'Ввод данных'!P209</f>
        <v>некорректно</v>
      </c>
      <c r="AC209" s="25" t="str">
        <f>'Ввод данных'!Q209</f>
        <v>некорректно</v>
      </c>
      <c r="AD209" s="25" t="str">
        <f>'Ввод данных'!R209</f>
        <v>некорректно</v>
      </c>
      <c r="AE209" s="10" t="str">
        <f>'Ввод данных'!O209</f>
        <v xml:space="preserve"> </v>
      </c>
      <c r="AF209" s="25" t="str">
        <f t="shared" si="11"/>
        <v xml:space="preserve"> </v>
      </c>
      <c r="AG209" s="25" t="str">
        <f t="shared" si="12"/>
        <v xml:space="preserve"> </v>
      </c>
      <c r="AH209" s="25" t="str">
        <f t="shared" si="13"/>
        <v xml:space="preserve"> </v>
      </c>
    </row>
    <row r="210" spans="25:34" x14ac:dyDescent="0.25">
      <c r="Y210" s="46">
        <f>'Ввод данных'!L210</f>
        <v>0</v>
      </c>
      <c r="Z210" s="46">
        <f>'Ввод данных'!M210</f>
        <v>0</v>
      </c>
      <c r="AA210" s="24">
        <f>'Ввод данных'!N210</f>
        <v>0</v>
      </c>
      <c r="AB210" s="25" t="str">
        <f>'Ввод данных'!P210</f>
        <v>некорректно</v>
      </c>
      <c r="AC210" s="25" t="str">
        <f>'Ввод данных'!Q210</f>
        <v>некорректно</v>
      </c>
      <c r="AD210" s="25" t="str">
        <f>'Ввод данных'!R210</f>
        <v>некорректно</v>
      </c>
      <c r="AE210" s="10" t="str">
        <f>'Ввод данных'!O210</f>
        <v xml:space="preserve"> </v>
      </c>
      <c r="AF210" s="25" t="str">
        <f t="shared" si="11"/>
        <v xml:space="preserve"> </v>
      </c>
      <c r="AG210" s="25" t="str">
        <f t="shared" si="12"/>
        <v xml:space="preserve"> </v>
      </c>
      <c r="AH210" s="25" t="str">
        <f t="shared" si="13"/>
        <v xml:space="preserve"> </v>
      </c>
    </row>
    <row r="211" spans="25:34" x14ac:dyDescent="0.25">
      <c r="Y211" s="46">
        <f>'Ввод данных'!L211</f>
        <v>0</v>
      </c>
      <c r="Z211" s="46">
        <f>'Ввод данных'!M211</f>
        <v>0</v>
      </c>
      <c r="AA211" s="24">
        <f>'Ввод данных'!N211</f>
        <v>0</v>
      </c>
      <c r="AB211" s="25" t="str">
        <f>'Ввод данных'!P211</f>
        <v>некорректно</v>
      </c>
      <c r="AC211" s="25" t="str">
        <f>'Ввод данных'!Q211</f>
        <v>некорректно</v>
      </c>
      <c r="AD211" s="25" t="str">
        <f>'Ввод данных'!R211</f>
        <v>некорректно</v>
      </c>
      <c r="AE211" s="10" t="str">
        <f>'Ввод данных'!O211</f>
        <v xml:space="preserve"> </v>
      </c>
      <c r="AF211" s="25" t="str">
        <f t="shared" si="11"/>
        <v xml:space="preserve"> </v>
      </c>
      <c r="AG211" s="25" t="str">
        <f t="shared" si="12"/>
        <v xml:space="preserve"> </v>
      </c>
      <c r="AH211" s="25" t="str">
        <f t="shared" si="13"/>
        <v xml:space="preserve"> </v>
      </c>
    </row>
    <row r="212" spans="25:34" x14ac:dyDescent="0.25">
      <c r="Y212" s="46">
        <f>'Ввод данных'!L212</f>
        <v>0</v>
      </c>
      <c r="Z212" s="46">
        <f>'Ввод данных'!M212</f>
        <v>0</v>
      </c>
      <c r="AA212" s="24">
        <f>'Ввод данных'!N212</f>
        <v>0</v>
      </c>
      <c r="AB212" s="25" t="str">
        <f>'Ввод данных'!P212</f>
        <v>некорректно</v>
      </c>
      <c r="AC212" s="25" t="str">
        <f>'Ввод данных'!Q212</f>
        <v>некорректно</v>
      </c>
      <c r="AD212" s="25" t="str">
        <f>'Ввод данных'!R212</f>
        <v>некорректно</v>
      </c>
      <c r="AE212" s="10" t="str">
        <f>'Ввод данных'!O212</f>
        <v xml:space="preserve"> </v>
      </c>
      <c r="AF212" s="25" t="str">
        <f t="shared" si="11"/>
        <v xml:space="preserve"> </v>
      </c>
      <c r="AG212" s="25" t="str">
        <f t="shared" si="12"/>
        <v xml:space="preserve"> </v>
      </c>
      <c r="AH212" s="25" t="str">
        <f t="shared" si="13"/>
        <v xml:space="preserve"> </v>
      </c>
    </row>
    <row r="213" spans="25:34" x14ac:dyDescent="0.25">
      <c r="Y213" s="46">
        <f>'Ввод данных'!L213</f>
        <v>0</v>
      </c>
      <c r="Z213" s="46">
        <f>'Ввод данных'!M213</f>
        <v>0</v>
      </c>
      <c r="AA213" s="24">
        <f>'Ввод данных'!N213</f>
        <v>0</v>
      </c>
      <c r="AB213" s="25" t="str">
        <f>'Ввод данных'!P213</f>
        <v>некорректно</v>
      </c>
      <c r="AC213" s="25" t="str">
        <f>'Ввод данных'!Q213</f>
        <v>некорректно</v>
      </c>
      <c r="AD213" s="25" t="str">
        <f>'Ввод данных'!R213</f>
        <v>некорректно</v>
      </c>
      <c r="AE213" s="10" t="str">
        <f>'Ввод данных'!O213</f>
        <v xml:space="preserve"> </v>
      </c>
      <c r="AF213" s="25" t="str">
        <f t="shared" si="11"/>
        <v xml:space="preserve"> </v>
      </c>
      <c r="AG213" s="25" t="str">
        <f t="shared" si="12"/>
        <v xml:space="preserve"> </v>
      </c>
      <c r="AH213" s="25" t="str">
        <f t="shared" si="13"/>
        <v xml:space="preserve"> </v>
      </c>
    </row>
    <row r="214" spans="25:34" x14ac:dyDescent="0.25">
      <c r="Y214" s="46">
        <f>'Ввод данных'!L214</f>
        <v>0</v>
      </c>
      <c r="Z214" s="46">
        <f>'Ввод данных'!M214</f>
        <v>0</v>
      </c>
      <c r="AA214" s="24">
        <f>'Ввод данных'!N214</f>
        <v>0</v>
      </c>
      <c r="AB214" s="25" t="str">
        <f>'Ввод данных'!P214</f>
        <v>некорректно</v>
      </c>
      <c r="AC214" s="25" t="str">
        <f>'Ввод данных'!Q214</f>
        <v>некорректно</v>
      </c>
      <c r="AD214" s="25" t="str">
        <f>'Ввод данных'!R214</f>
        <v>некорректно</v>
      </c>
      <c r="AE214" s="10" t="str">
        <f>'Ввод данных'!O214</f>
        <v xml:space="preserve"> </v>
      </c>
      <c r="AF214" s="25" t="str">
        <f t="shared" si="11"/>
        <v xml:space="preserve"> </v>
      </c>
      <c r="AG214" s="25" t="str">
        <f t="shared" si="12"/>
        <v xml:space="preserve"> </v>
      </c>
      <c r="AH214" s="25" t="str">
        <f t="shared" si="13"/>
        <v xml:space="preserve"> </v>
      </c>
    </row>
    <row r="215" spans="25:34" x14ac:dyDescent="0.25">
      <c r="Y215" s="46">
        <f>'Ввод данных'!L215</f>
        <v>0</v>
      </c>
      <c r="Z215" s="46">
        <f>'Ввод данных'!M215</f>
        <v>0</v>
      </c>
      <c r="AA215" s="24">
        <f>'Ввод данных'!N215</f>
        <v>0</v>
      </c>
      <c r="AB215" s="25" t="str">
        <f>'Ввод данных'!P215</f>
        <v>некорректно</v>
      </c>
      <c r="AC215" s="25" t="str">
        <f>'Ввод данных'!Q215</f>
        <v>некорректно</v>
      </c>
      <c r="AD215" s="25" t="str">
        <f>'Ввод данных'!R215</f>
        <v>некорректно</v>
      </c>
      <c r="AE215" s="10" t="str">
        <f>'Ввод данных'!O215</f>
        <v xml:space="preserve"> </v>
      </c>
      <c r="AF215" s="25" t="str">
        <f t="shared" si="11"/>
        <v xml:space="preserve"> </v>
      </c>
      <c r="AG215" s="25" t="str">
        <f t="shared" si="12"/>
        <v xml:space="preserve"> </v>
      </c>
      <c r="AH215" s="25" t="str">
        <f t="shared" si="13"/>
        <v xml:space="preserve"> </v>
      </c>
    </row>
    <row r="216" spans="25:34" x14ac:dyDescent="0.25">
      <c r="Y216" s="46">
        <f>'Ввод данных'!L216</f>
        <v>0</v>
      </c>
      <c r="Z216" s="46">
        <f>'Ввод данных'!M216</f>
        <v>0</v>
      </c>
      <c r="AA216" s="24">
        <f>'Ввод данных'!N216</f>
        <v>0</v>
      </c>
      <c r="AB216" s="25" t="str">
        <f>'Ввод данных'!P216</f>
        <v>некорректно</v>
      </c>
      <c r="AC216" s="25" t="str">
        <f>'Ввод данных'!Q216</f>
        <v>некорректно</v>
      </c>
      <c r="AD216" s="25" t="str">
        <f>'Ввод данных'!R216</f>
        <v>некорректно</v>
      </c>
      <c r="AE216" s="10" t="str">
        <f>'Ввод данных'!O216</f>
        <v xml:space="preserve"> </v>
      </c>
      <c r="AF216" s="25" t="str">
        <f t="shared" si="11"/>
        <v xml:space="preserve"> </v>
      </c>
      <c r="AG216" s="25" t="str">
        <f t="shared" si="12"/>
        <v xml:space="preserve"> </v>
      </c>
      <c r="AH216" s="25" t="str">
        <f t="shared" si="13"/>
        <v xml:space="preserve"> </v>
      </c>
    </row>
    <row r="217" spans="25:34" x14ac:dyDescent="0.25">
      <c r="Y217" s="46">
        <f>'Ввод данных'!L217</f>
        <v>0</v>
      </c>
      <c r="Z217" s="46">
        <f>'Ввод данных'!M217</f>
        <v>0</v>
      </c>
      <c r="AA217" s="24">
        <f>'Ввод данных'!N217</f>
        <v>0</v>
      </c>
      <c r="AB217" s="25" t="str">
        <f>'Ввод данных'!P217</f>
        <v>некорректно</v>
      </c>
      <c r="AC217" s="25" t="str">
        <f>'Ввод данных'!Q217</f>
        <v>некорректно</v>
      </c>
      <c r="AD217" s="25" t="str">
        <f>'Ввод данных'!R217</f>
        <v>некорректно</v>
      </c>
      <c r="AE217" s="10" t="str">
        <f>'Ввод данных'!O217</f>
        <v xml:space="preserve"> </v>
      </c>
      <c r="AF217" s="25" t="str">
        <f t="shared" si="11"/>
        <v xml:space="preserve"> </v>
      </c>
      <c r="AG217" s="25" t="str">
        <f t="shared" si="12"/>
        <v xml:space="preserve"> </v>
      </c>
      <c r="AH217" s="25" t="str">
        <f t="shared" si="13"/>
        <v xml:space="preserve"> </v>
      </c>
    </row>
    <row r="218" spans="25:34" x14ac:dyDescent="0.25">
      <c r="Y218" s="46">
        <f>'Ввод данных'!L218</f>
        <v>0</v>
      </c>
      <c r="Z218" s="46">
        <f>'Ввод данных'!M218</f>
        <v>0</v>
      </c>
      <c r="AA218" s="24">
        <f>'Ввод данных'!N218</f>
        <v>0</v>
      </c>
      <c r="AB218" s="25" t="str">
        <f>'Ввод данных'!P218</f>
        <v>некорректно</v>
      </c>
      <c r="AC218" s="25" t="str">
        <f>'Ввод данных'!Q218</f>
        <v>некорректно</v>
      </c>
      <c r="AD218" s="25" t="str">
        <f>'Ввод данных'!R218</f>
        <v>некорректно</v>
      </c>
      <c r="AE218" s="10" t="str">
        <f>'Ввод данных'!O218</f>
        <v xml:space="preserve"> </v>
      </c>
      <c r="AF218" s="25" t="str">
        <f t="shared" si="11"/>
        <v xml:space="preserve"> </v>
      </c>
      <c r="AG218" s="25" t="str">
        <f t="shared" si="12"/>
        <v xml:space="preserve"> </v>
      </c>
      <c r="AH218" s="25" t="str">
        <f t="shared" si="13"/>
        <v xml:space="preserve"> </v>
      </c>
    </row>
    <row r="219" spans="25:34" x14ac:dyDescent="0.25">
      <c r="Y219" s="46">
        <f>'Ввод данных'!L219</f>
        <v>0</v>
      </c>
      <c r="Z219" s="46">
        <f>'Ввод данных'!M219</f>
        <v>0</v>
      </c>
      <c r="AA219" s="24">
        <f>'Ввод данных'!N219</f>
        <v>0</v>
      </c>
      <c r="AB219" s="25" t="str">
        <f>'Ввод данных'!P219</f>
        <v>некорректно</v>
      </c>
      <c r="AC219" s="25" t="str">
        <f>'Ввод данных'!Q219</f>
        <v>некорректно</v>
      </c>
      <c r="AD219" s="25" t="str">
        <f>'Ввод данных'!R219</f>
        <v>некорректно</v>
      </c>
      <c r="AE219" s="10" t="str">
        <f>'Ввод данных'!O219</f>
        <v xml:space="preserve"> </v>
      </c>
      <c r="AF219" s="25" t="str">
        <f t="shared" si="11"/>
        <v xml:space="preserve"> </v>
      </c>
      <c r="AG219" s="25" t="str">
        <f t="shared" si="12"/>
        <v xml:space="preserve"> </v>
      </c>
      <c r="AH219" s="25" t="str">
        <f t="shared" si="13"/>
        <v xml:space="preserve"> </v>
      </c>
    </row>
    <row r="220" spans="25:34" x14ac:dyDescent="0.25">
      <c r="Y220" s="46">
        <f>'Ввод данных'!L220</f>
        <v>0</v>
      </c>
      <c r="Z220" s="46">
        <f>'Ввод данных'!M220</f>
        <v>0</v>
      </c>
      <c r="AA220" s="24">
        <f>'Ввод данных'!N220</f>
        <v>0</v>
      </c>
      <c r="AB220" s="25" t="str">
        <f>'Ввод данных'!P220</f>
        <v>некорректно</v>
      </c>
      <c r="AC220" s="25" t="str">
        <f>'Ввод данных'!Q220</f>
        <v>некорректно</v>
      </c>
      <c r="AD220" s="25" t="str">
        <f>'Ввод данных'!R220</f>
        <v>некорректно</v>
      </c>
      <c r="AE220" s="10" t="str">
        <f>'Ввод данных'!O220</f>
        <v xml:space="preserve"> </v>
      </c>
      <c r="AF220" s="25" t="str">
        <f t="shared" si="11"/>
        <v xml:space="preserve"> </v>
      </c>
      <c r="AG220" s="25" t="str">
        <f t="shared" si="12"/>
        <v xml:space="preserve"> </v>
      </c>
      <c r="AH220" s="25" t="str">
        <f t="shared" si="13"/>
        <v xml:space="preserve"> </v>
      </c>
    </row>
    <row r="221" spans="25:34" x14ac:dyDescent="0.25">
      <c r="Y221" s="46">
        <f>'Ввод данных'!L221</f>
        <v>0</v>
      </c>
      <c r="Z221" s="46">
        <f>'Ввод данных'!M221</f>
        <v>0</v>
      </c>
      <c r="AA221" s="24">
        <f>'Ввод данных'!N221</f>
        <v>0</v>
      </c>
      <c r="AB221" s="25" t="str">
        <f>'Ввод данных'!P221</f>
        <v>некорректно</v>
      </c>
      <c r="AC221" s="25" t="str">
        <f>'Ввод данных'!Q221</f>
        <v>некорректно</v>
      </c>
      <c r="AD221" s="25" t="str">
        <f>'Ввод данных'!R221</f>
        <v>некорректно</v>
      </c>
      <c r="AE221" s="10" t="str">
        <f>'Ввод данных'!O221</f>
        <v xml:space="preserve"> </v>
      </c>
      <c r="AF221" s="25" t="str">
        <f t="shared" si="11"/>
        <v xml:space="preserve"> </v>
      </c>
      <c r="AG221" s="25" t="str">
        <f t="shared" si="12"/>
        <v xml:space="preserve"> </v>
      </c>
      <c r="AH221" s="25" t="str">
        <f t="shared" si="13"/>
        <v xml:space="preserve"> </v>
      </c>
    </row>
    <row r="222" spans="25:34" x14ac:dyDescent="0.25">
      <c r="Y222" s="46">
        <f>'Ввод данных'!L222</f>
        <v>0</v>
      </c>
      <c r="Z222" s="46">
        <f>'Ввод данных'!M222</f>
        <v>0</v>
      </c>
      <c r="AA222" s="24">
        <f>'Ввод данных'!N222</f>
        <v>0</v>
      </c>
      <c r="AB222" s="25" t="str">
        <f>'Ввод данных'!P222</f>
        <v>некорректно</v>
      </c>
      <c r="AC222" s="25" t="str">
        <f>'Ввод данных'!Q222</f>
        <v>некорректно</v>
      </c>
      <c r="AD222" s="25" t="str">
        <f>'Ввод данных'!R222</f>
        <v>некорректно</v>
      </c>
      <c r="AE222" s="10" t="str">
        <f>'Ввод данных'!O222</f>
        <v xml:space="preserve"> </v>
      </c>
      <c r="AF222" s="25" t="str">
        <f t="shared" si="11"/>
        <v xml:space="preserve"> </v>
      </c>
      <c r="AG222" s="25" t="str">
        <f t="shared" si="12"/>
        <v xml:space="preserve"> </v>
      </c>
      <c r="AH222" s="25" t="str">
        <f t="shared" si="13"/>
        <v xml:space="preserve"> </v>
      </c>
    </row>
    <row r="223" spans="25:34" x14ac:dyDescent="0.25">
      <c r="Y223" s="46">
        <f>'Ввод данных'!L223</f>
        <v>0</v>
      </c>
      <c r="Z223" s="46">
        <f>'Ввод данных'!M223</f>
        <v>0</v>
      </c>
      <c r="AA223" s="24">
        <f>'Ввод данных'!N223</f>
        <v>0</v>
      </c>
      <c r="AB223" s="25" t="str">
        <f>'Ввод данных'!P223</f>
        <v>некорректно</v>
      </c>
      <c r="AC223" s="25" t="str">
        <f>'Ввод данных'!Q223</f>
        <v>некорректно</v>
      </c>
      <c r="AD223" s="25" t="str">
        <f>'Ввод данных'!R223</f>
        <v>некорректно</v>
      </c>
      <c r="AE223" s="10" t="str">
        <f>'Ввод данных'!O223</f>
        <v xml:space="preserve"> </v>
      </c>
      <c r="AF223" s="25" t="str">
        <f t="shared" si="11"/>
        <v xml:space="preserve"> </v>
      </c>
      <c r="AG223" s="25" t="str">
        <f t="shared" si="12"/>
        <v xml:space="preserve"> </v>
      </c>
      <c r="AH223" s="25" t="str">
        <f t="shared" si="13"/>
        <v xml:space="preserve"> </v>
      </c>
    </row>
    <row r="224" spans="25:34" x14ac:dyDescent="0.25">
      <c r="Y224" s="46">
        <f>'Ввод данных'!L224</f>
        <v>0</v>
      </c>
      <c r="Z224" s="46">
        <f>'Ввод данных'!M224</f>
        <v>0</v>
      </c>
      <c r="AA224" s="24">
        <f>'Ввод данных'!N224</f>
        <v>0</v>
      </c>
      <c r="AB224" s="25" t="str">
        <f>'Ввод данных'!P224</f>
        <v>некорректно</v>
      </c>
      <c r="AC224" s="25" t="str">
        <f>'Ввод данных'!Q224</f>
        <v>некорректно</v>
      </c>
      <c r="AD224" s="25" t="str">
        <f>'Ввод данных'!R224</f>
        <v>некорректно</v>
      </c>
      <c r="AE224" s="10" t="str">
        <f>'Ввод данных'!O224</f>
        <v xml:space="preserve"> </v>
      </c>
      <c r="AF224" s="25" t="str">
        <f t="shared" si="11"/>
        <v xml:space="preserve"> </v>
      </c>
      <c r="AG224" s="25" t="str">
        <f t="shared" si="12"/>
        <v xml:space="preserve"> </v>
      </c>
      <c r="AH224" s="25" t="str">
        <f t="shared" si="13"/>
        <v xml:space="preserve"> </v>
      </c>
    </row>
    <row r="225" spans="25:34" x14ac:dyDescent="0.25">
      <c r="Y225" s="46">
        <f>'Ввод данных'!L225</f>
        <v>0</v>
      </c>
      <c r="Z225" s="46">
        <f>'Ввод данных'!M225</f>
        <v>0</v>
      </c>
      <c r="AA225" s="24">
        <f>'Ввод данных'!N225</f>
        <v>0</v>
      </c>
      <c r="AB225" s="25" t="str">
        <f>'Ввод данных'!P225</f>
        <v>некорректно</v>
      </c>
      <c r="AC225" s="25" t="str">
        <f>'Ввод данных'!Q225</f>
        <v>некорректно</v>
      </c>
      <c r="AD225" s="25" t="str">
        <f>'Ввод данных'!R225</f>
        <v>некорректно</v>
      </c>
      <c r="AE225" s="10" t="str">
        <f>'Ввод данных'!O225</f>
        <v xml:space="preserve"> </v>
      </c>
      <c r="AF225" s="25" t="str">
        <f t="shared" si="11"/>
        <v xml:space="preserve"> </v>
      </c>
      <c r="AG225" s="25" t="str">
        <f t="shared" si="12"/>
        <v xml:space="preserve"> </v>
      </c>
      <c r="AH225" s="25" t="str">
        <f t="shared" si="13"/>
        <v xml:space="preserve"> </v>
      </c>
    </row>
    <row r="226" spans="25:34" x14ac:dyDescent="0.25">
      <c r="Y226" s="46">
        <f>'Ввод данных'!L226</f>
        <v>0</v>
      </c>
      <c r="Z226" s="46">
        <f>'Ввод данных'!M226</f>
        <v>0</v>
      </c>
      <c r="AA226" s="24">
        <f>'Ввод данных'!N226</f>
        <v>0</v>
      </c>
      <c r="AB226" s="25" t="str">
        <f>'Ввод данных'!P226</f>
        <v>некорректно</v>
      </c>
      <c r="AC226" s="25" t="str">
        <f>'Ввод данных'!Q226</f>
        <v>некорректно</v>
      </c>
      <c r="AD226" s="25" t="str">
        <f>'Ввод данных'!R226</f>
        <v>некорректно</v>
      </c>
      <c r="AE226" s="10" t="str">
        <f>'Ввод данных'!O226</f>
        <v xml:space="preserve"> </v>
      </c>
      <c r="AF226" s="25" t="str">
        <f t="shared" si="11"/>
        <v xml:space="preserve"> </v>
      </c>
      <c r="AG226" s="25" t="str">
        <f t="shared" si="12"/>
        <v xml:space="preserve"> </v>
      </c>
      <c r="AH226" s="25" t="str">
        <f t="shared" si="13"/>
        <v xml:space="preserve"> </v>
      </c>
    </row>
    <row r="227" spans="25:34" x14ac:dyDescent="0.25">
      <c r="Y227" s="46">
        <f>'Ввод данных'!L227</f>
        <v>0</v>
      </c>
      <c r="Z227" s="46">
        <f>'Ввод данных'!M227</f>
        <v>0</v>
      </c>
      <c r="AA227" s="24">
        <f>'Ввод данных'!N227</f>
        <v>0</v>
      </c>
      <c r="AB227" s="25" t="str">
        <f>'Ввод данных'!P227</f>
        <v>некорректно</v>
      </c>
      <c r="AC227" s="25" t="str">
        <f>'Ввод данных'!Q227</f>
        <v>некорректно</v>
      </c>
      <c r="AD227" s="25" t="str">
        <f>'Ввод данных'!R227</f>
        <v>некорректно</v>
      </c>
      <c r="AE227" s="10" t="str">
        <f>'Ввод данных'!O227</f>
        <v xml:space="preserve"> </v>
      </c>
      <c r="AF227" s="25" t="str">
        <f t="shared" si="11"/>
        <v xml:space="preserve"> </v>
      </c>
      <c r="AG227" s="25" t="str">
        <f t="shared" si="12"/>
        <v xml:space="preserve"> </v>
      </c>
      <c r="AH227" s="25" t="str">
        <f t="shared" si="13"/>
        <v xml:space="preserve"> </v>
      </c>
    </row>
    <row r="228" spans="25:34" x14ac:dyDescent="0.25">
      <c r="Y228" s="46">
        <f>'Ввод данных'!L228</f>
        <v>0</v>
      </c>
      <c r="Z228" s="46">
        <f>'Ввод данных'!M228</f>
        <v>0</v>
      </c>
      <c r="AA228" s="24">
        <f>'Ввод данных'!N228</f>
        <v>0</v>
      </c>
      <c r="AB228" s="25" t="str">
        <f>'Ввод данных'!P228</f>
        <v>некорректно</v>
      </c>
      <c r="AC228" s="25" t="str">
        <f>'Ввод данных'!Q228</f>
        <v>некорректно</v>
      </c>
      <c r="AD228" s="25" t="str">
        <f>'Ввод данных'!R228</f>
        <v>некорректно</v>
      </c>
      <c r="AE228" s="10" t="str">
        <f>'Ввод данных'!O228</f>
        <v xml:space="preserve"> </v>
      </c>
      <c r="AF228" s="25" t="str">
        <f t="shared" si="11"/>
        <v xml:space="preserve"> </v>
      </c>
      <c r="AG228" s="25" t="str">
        <f t="shared" si="12"/>
        <v xml:space="preserve"> </v>
      </c>
      <c r="AH228" s="25" t="str">
        <f t="shared" si="13"/>
        <v xml:space="preserve"> </v>
      </c>
    </row>
    <row r="229" spans="25:34" x14ac:dyDescent="0.25">
      <c r="Y229" s="46">
        <f>'Ввод данных'!L229</f>
        <v>0</v>
      </c>
      <c r="Z229" s="46">
        <f>'Ввод данных'!M229</f>
        <v>0</v>
      </c>
      <c r="AA229" s="24">
        <f>'Ввод данных'!N229</f>
        <v>0</v>
      </c>
      <c r="AB229" s="25" t="str">
        <f>'Ввод данных'!P229</f>
        <v>некорректно</v>
      </c>
      <c r="AC229" s="25" t="str">
        <f>'Ввод данных'!Q229</f>
        <v>некорректно</v>
      </c>
      <c r="AD229" s="25" t="str">
        <f>'Ввод данных'!R229</f>
        <v>некорректно</v>
      </c>
      <c r="AE229" s="10" t="str">
        <f>'Ввод данных'!O229</f>
        <v xml:space="preserve"> </v>
      </c>
      <c r="AF229" s="25" t="str">
        <f t="shared" si="11"/>
        <v xml:space="preserve"> </v>
      </c>
      <c r="AG229" s="25" t="str">
        <f t="shared" si="12"/>
        <v xml:space="preserve"> </v>
      </c>
      <c r="AH229" s="25" t="str">
        <f t="shared" si="13"/>
        <v xml:space="preserve"> </v>
      </c>
    </row>
    <row r="230" spans="25:34" x14ac:dyDescent="0.25">
      <c r="Y230" s="46">
        <f>'Ввод данных'!L230</f>
        <v>0</v>
      </c>
      <c r="Z230" s="46">
        <f>'Ввод данных'!M230</f>
        <v>0</v>
      </c>
      <c r="AA230" s="24">
        <f>'Ввод данных'!N230</f>
        <v>0</v>
      </c>
      <c r="AB230" s="25" t="str">
        <f>'Ввод данных'!P230</f>
        <v>некорректно</v>
      </c>
      <c r="AC230" s="25" t="str">
        <f>'Ввод данных'!Q230</f>
        <v>некорректно</v>
      </c>
      <c r="AD230" s="25" t="str">
        <f>'Ввод данных'!R230</f>
        <v>некорректно</v>
      </c>
      <c r="AE230" s="10" t="str">
        <f>'Ввод данных'!O230</f>
        <v xml:space="preserve"> </v>
      </c>
      <c r="AF230" s="25" t="str">
        <f t="shared" si="11"/>
        <v xml:space="preserve"> </v>
      </c>
      <c r="AG230" s="25" t="str">
        <f t="shared" si="12"/>
        <v xml:space="preserve"> </v>
      </c>
      <c r="AH230" s="25" t="str">
        <f t="shared" si="13"/>
        <v xml:space="preserve"> </v>
      </c>
    </row>
    <row r="231" spans="25:34" x14ac:dyDescent="0.25">
      <c r="Y231" s="46">
        <f>'Ввод данных'!L231</f>
        <v>0</v>
      </c>
      <c r="Z231" s="46">
        <f>'Ввод данных'!M231</f>
        <v>0</v>
      </c>
      <c r="AA231" s="24">
        <f>'Ввод данных'!N231</f>
        <v>0</v>
      </c>
      <c r="AB231" s="25" t="str">
        <f>'Ввод данных'!P231</f>
        <v>некорректно</v>
      </c>
      <c r="AC231" s="25" t="str">
        <f>'Ввод данных'!Q231</f>
        <v>некорректно</v>
      </c>
      <c r="AD231" s="25" t="str">
        <f>'Ввод данных'!R231</f>
        <v>некорректно</v>
      </c>
      <c r="AE231" s="10" t="str">
        <f>'Ввод данных'!O231</f>
        <v xml:space="preserve"> </v>
      </c>
      <c r="AF231" s="25" t="str">
        <f t="shared" si="11"/>
        <v xml:space="preserve"> </v>
      </c>
      <c r="AG231" s="25" t="str">
        <f t="shared" si="12"/>
        <v xml:space="preserve"> </v>
      </c>
      <c r="AH231" s="25" t="str">
        <f t="shared" si="13"/>
        <v xml:space="preserve"> </v>
      </c>
    </row>
    <row r="232" spans="25:34" x14ac:dyDescent="0.25">
      <c r="Y232" s="46">
        <f>'Ввод данных'!L232</f>
        <v>0</v>
      </c>
      <c r="Z232" s="46">
        <f>'Ввод данных'!M232</f>
        <v>0</v>
      </c>
      <c r="AA232" s="24">
        <f>'Ввод данных'!N232</f>
        <v>0</v>
      </c>
      <c r="AB232" s="25" t="str">
        <f>'Ввод данных'!P232</f>
        <v>некорректно</v>
      </c>
      <c r="AC232" s="25" t="str">
        <f>'Ввод данных'!Q232</f>
        <v>некорректно</v>
      </c>
      <c r="AD232" s="25" t="str">
        <f>'Ввод данных'!R232</f>
        <v>некорректно</v>
      </c>
      <c r="AE232" s="10" t="str">
        <f>'Ввод данных'!O232</f>
        <v xml:space="preserve"> </v>
      </c>
      <c r="AF232" s="25" t="str">
        <f t="shared" si="11"/>
        <v xml:space="preserve"> </v>
      </c>
      <c r="AG232" s="25" t="str">
        <f t="shared" si="12"/>
        <v xml:space="preserve"> </v>
      </c>
      <c r="AH232" s="25" t="str">
        <f t="shared" si="13"/>
        <v xml:space="preserve"> </v>
      </c>
    </row>
    <row r="233" spans="25:34" x14ac:dyDescent="0.25">
      <c r="Y233" s="46">
        <f>'Ввод данных'!L233</f>
        <v>0</v>
      </c>
      <c r="Z233" s="46">
        <f>'Ввод данных'!M233</f>
        <v>0</v>
      </c>
      <c r="AA233" s="24">
        <f>'Ввод данных'!N233</f>
        <v>0</v>
      </c>
      <c r="AB233" s="25" t="str">
        <f>'Ввод данных'!P233</f>
        <v>некорректно</v>
      </c>
      <c r="AC233" s="25" t="str">
        <f>'Ввод данных'!Q233</f>
        <v>некорректно</v>
      </c>
      <c r="AD233" s="25" t="str">
        <f>'Ввод данных'!R233</f>
        <v>некорректно</v>
      </c>
      <c r="AE233" s="10" t="str">
        <f>'Ввод данных'!O233</f>
        <v xml:space="preserve"> </v>
      </c>
      <c r="AF233" s="25" t="str">
        <f t="shared" si="11"/>
        <v xml:space="preserve"> </v>
      </c>
      <c r="AG233" s="25" t="str">
        <f t="shared" si="12"/>
        <v xml:space="preserve"> </v>
      </c>
      <c r="AH233" s="25" t="str">
        <f t="shared" si="13"/>
        <v xml:space="preserve"> </v>
      </c>
    </row>
    <row r="234" spans="25:34" x14ac:dyDescent="0.25">
      <c r="Y234" s="46">
        <f>'Ввод данных'!L234</f>
        <v>0</v>
      </c>
      <c r="Z234" s="46">
        <f>'Ввод данных'!M234</f>
        <v>0</v>
      </c>
      <c r="AA234" s="24">
        <f>'Ввод данных'!N234</f>
        <v>0</v>
      </c>
      <c r="AB234" s="25" t="str">
        <f>'Ввод данных'!P234</f>
        <v>некорректно</v>
      </c>
      <c r="AC234" s="25" t="str">
        <f>'Ввод данных'!Q234</f>
        <v>некорректно</v>
      </c>
      <c r="AD234" s="25" t="str">
        <f>'Ввод данных'!R234</f>
        <v>некорректно</v>
      </c>
      <c r="AE234" s="10" t="str">
        <f>'Ввод данных'!O234</f>
        <v xml:space="preserve"> </v>
      </c>
      <c r="AF234" s="25" t="str">
        <f t="shared" si="11"/>
        <v xml:space="preserve"> </v>
      </c>
      <c r="AG234" s="25" t="str">
        <f t="shared" si="12"/>
        <v xml:space="preserve"> </v>
      </c>
      <c r="AH234" s="25" t="str">
        <f t="shared" si="13"/>
        <v xml:space="preserve"> </v>
      </c>
    </row>
    <row r="235" spans="25:34" x14ac:dyDescent="0.25">
      <c r="Y235" s="46">
        <f>'Ввод данных'!L235</f>
        <v>0</v>
      </c>
      <c r="Z235" s="46">
        <f>'Ввод данных'!M235</f>
        <v>0</v>
      </c>
      <c r="AA235" s="24">
        <f>'Ввод данных'!N235</f>
        <v>0</v>
      </c>
      <c r="AB235" s="25" t="str">
        <f>'Ввод данных'!P235</f>
        <v>некорректно</v>
      </c>
      <c r="AC235" s="25" t="str">
        <f>'Ввод данных'!Q235</f>
        <v>некорректно</v>
      </c>
      <c r="AD235" s="25" t="str">
        <f>'Ввод данных'!R235</f>
        <v>некорректно</v>
      </c>
      <c r="AE235" s="10" t="str">
        <f>'Ввод данных'!O235</f>
        <v xml:space="preserve"> </v>
      </c>
      <c r="AF235" s="25" t="str">
        <f t="shared" si="11"/>
        <v xml:space="preserve"> </v>
      </c>
      <c r="AG235" s="25" t="str">
        <f t="shared" si="12"/>
        <v xml:space="preserve"> </v>
      </c>
      <c r="AH235" s="25" t="str">
        <f t="shared" si="13"/>
        <v xml:space="preserve"> </v>
      </c>
    </row>
    <row r="236" spans="25:34" x14ac:dyDescent="0.25">
      <c r="Y236" s="46">
        <f>'Ввод данных'!L236</f>
        <v>0</v>
      </c>
      <c r="Z236" s="46">
        <f>'Ввод данных'!M236</f>
        <v>0</v>
      </c>
      <c r="AA236" s="24">
        <f>'Ввод данных'!N236</f>
        <v>0</v>
      </c>
      <c r="AB236" s="25" t="str">
        <f>'Ввод данных'!P236</f>
        <v>некорректно</v>
      </c>
      <c r="AC236" s="25" t="str">
        <f>'Ввод данных'!Q236</f>
        <v>некорректно</v>
      </c>
      <c r="AD236" s="25" t="str">
        <f>'Ввод данных'!R236</f>
        <v>некорректно</v>
      </c>
      <c r="AE236" s="10" t="str">
        <f>'Ввод данных'!O236</f>
        <v xml:space="preserve"> </v>
      </c>
      <c r="AF236" s="25" t="str">
        <f t="shared" si="11"/>
        <v xml:space="preserve"> </v>
      </c>
      <c r="AG236" s="25" t="str">
        <f t="shared" si="12"/>
        <v xml:space="preserve"> </v>
      </c>
      <c r="AH236" s="25" t="str">
        <f t="shared" si="13"/>
        <v xml:space="preserve"> </v>
      </c>
    </row>
    <row r="237" spans="25:34" x14ac:dyDescent="0.25">
      <c r="Y237" s="46">
        <f>'Ввод данных'!L237</f>
        <v>0</v>
      </c>
      <c r="Z237" s="46">
        <f>'Ввод данных'!M237</f>
        <v>0</v>
      </c>
      <c r="AA237" s="24">
        <f>'Ввод данных'!N237</f>
        <v>0</v>
      </c>
      <c r="AB237" s="25" t="str">
        <f>'Ввод данных'!P237</f>
        <v>некорректно</v>
      </c>
      <c r="AC237" s="25" t="str">
        <f>'Ввод данных'!Q237</f>
        <v>некорректно</v>
      </c>
      <c r="AD237" s="25" t="str">
        <f>'Ввод данных'!R237</f>
        <v>некорректно</v>
      </c>
      <c r="AE237" s="10" t="str">
        <f>'Ввод данных'!O237</f>
        <v xml:space="preserve"> </v>
      </c>
      <c r="AF237" s="25" t="str">
        <f t="shared" si="11"/>
        <v xml:space="preserve"> </v>
      </c>
      <c r="AG237" s="25" t="str">
        <f t="shared" si="12"/>
        <v xml:space="preserve"> </v>
      </c>
      <c r="AH237" s="25" t="str">
        <f t="shared" si="13"/>
        <v xml:space="preserve"> </v>
      </c>
    </row>
    <row r="238" spans="25:34" x14ac:dyDescent="0.25">
      <c r="Y238" s="46">
        <f>'Ввод данных'!L238</f>
        <v>0</v>
      </c>
      <c r="Z238" s="46">
        <f>'Ввод данных'!M238</f>
        <v>0</v>
      </c>
      <c r="AA238" s="24">
        <f>'Ввод данных'!N238</f>
        <v>0</v>
      </c>
      <c r="AB238" s="25" t="str">
        <f>'Ввод данных'!P238</f>
        <v>некорректно</v>
      </c>
      <c r="AC238" s="25" t="str">
        <f>'Ввод данных'!Q238</f>
        <v>некорректно</v>
      </c>
      <c r="AD238" s="25" t="str">
        <f>'Ввод данных'!R238</f>
        <v>некорректно</v>
      </c>
      <c r="AE238" s="10" t="str">
        <f>'Ввод данных'!O238</f>
        <v xml:space="preserve"> </v>
      </c>
      <c r="AF238" s="25" t="str">
        <f t="shared" si="11"/>
        <v xml:space="preserve"> </v>
      </c>
      <c r="AG238" s="25" t="str">
        <f t="shared" si="12"/>
        <v xml:space="preserve"> </v>
      </c>
      <c r="AH238" s="25" t="str">
        <f t="shared" si="13"/>
        <v xml:space="preserve"> </v>
      </c>
    </row>
    <row r="239" spans="25:34" x14ac:dyDescent="0.25">
      <c r="Y239" s="46">
        <f>'Ввод данных'!L239</f>
        <v>0</v>
      </c>
      <c r="Z239" s="46">
        <f>'Ввод данных'!M239</f>
        <v>0</v>
      </c>
      <c r="AA239" s="24">
        <f>'Ввод данных'!N239</f>
        <v>0</v>
      </c>
      <c r="AB239" s="25" t="str">
        <f>'Ввод данных'!P239</f>
        <v>некорректно</v>
      </c>
      <c r="AC239" s="25" t="str">
        <f>'Ввод данных'!Q239</f>
        <v>некорректно</v>
      </c>
      <c r="AD239" s="25" t="str">
        <f>'Ввод данных'!R239</f>
        <v>некорректно</v>
      </c>
      <c r="AE239" s="10" t="str">
        <f>'Ввод данных'!O239</f>
        <v xml:space="preserve"> </v>
      </c>
      <c r="AF239" s="25" t="str">
        <f t="shared" si="11"/>
        <v xml:space="preserve"> </v>
      </c>
      <c r="AG239" s="25" t="str">
        <f t="shared" si="12"/>
        <v xml:space="preserve"> </v>
      </c>
      <c r="AH239" s="25" t="str">
        <f t="shared" si="13"/>
        <v xml:space="preserve"> </v>
      </c>
    </row>
    <row r="240" spans="25:34" x14ac:dyDescent="0.25">
      <c r="Y240" s="46">
        <f>'Ввод данных'!L240</f>
        <v>0</v>
      </c>
      <c r="Z240" s="46">
        <f>'Ввод данных'!M240</f>
        <v>0</v>
      </c>
      <c r="AA240" s="24">
        <f>'Ввод данных'!N240</f>
        <v>0</v>
      </c>
      <c r="AB240" s="25" t="str">
        <f>'Ввод данных'!P240</f>
        <v>некорректно</v>
      </c>
      <c r="AC240" s="25" t="str">
        <f>'Ввод данных'!Q240</f>
        <v>некорректно</v>
      </c>
      <c r="AD240" s="25" t="str">
        <f>'Ввод данных'!R240</f>
        <v>некорректно</v>
      </c>
      <c r="AE240" s="10" t="str">
        <f>'Ввод данных'!O240</f>
        <v xml:space="preserve"> </v>
      </c>
      <c r="AF240" s="25" t="str">
        <f t="shared" si="11"/>
        <v xml:space="preserve"> </v>
      </c>
      <c r="AG240" s="25" t="str">
        <f t="shared" si="12"/>
        <v xml:space="preserve"> </v>
      </c>
      <c r="AH240" s="25" t="str">
        <f t="shared" si="13"/>
        <v xml:space="preserve"> </v>
      </c>
    </row>
    <row r="241" spans="25:34" x14ac:dyDescent="0.25">
      <c r="Y241" s="46">
        <f>'Ввод данных'!L241</f>
        <v>0</v>
      </c>
      <c r="Z241" s="46">
        <f>'Ввод данных'!M241</f>
        <v>0</v>
      </c>
      <c r="AA241" s="24">
        <f>'Ввод данных'!N241</f>
        <v>0</v>
      </c>
      <c r="AB241" s="25" t="str">
        <f>'Ввод данных'!P241</f>
        <v>некорректно</v>
      </c>
      <c r="AC241" s="25" t="str">
        <f>'Ввод данных'!Q241</f>
        <v>некорректно</v>
      </c>
      <c r="AD241" s="25" t="str">
        <f>'Ввод данных'!R241</f>
        <v>некорректно</v>
      </c>
      <c r="AE241" s="10" t="str">
        <f>'Ввод данных'!O241</f>
        <v xml:space="preserve"> </v>
      </c>
      <c r="AF241" s="25" t="str">
        <f t="shared" si="11"/>
        <v xml:space="preserve"> </v>
      </c>
      <c r="AG241" s="25" t="str">
        <f t="shared" si="12"/>
        <v xml:space="preserve"> </v>
      </c>
      <c r="AH241" s="25" t="str">
        <f t="shared" si="13"/>
        <v xml:space="preserve"> </v>
      </c>
    </row>
    <row r="242" spans="25:34" x14ac:dyDescent="0.25">
      <c r="Y242" s="46">
        <f>'Ввод данных'!L242</f>
        <v>0</v>
      </c>
      <c r="Z242" s="46">
        <f>'Ввод данных'!M242</f>
        <v>0</v>
      </c>
      <c r="AA242" s="24">
        <f>'Ввод данных'!N242</f>
        <v>0</v>
      </c>
      <c r="AB242" s="25" t="str">
        <f>'Ввод данных'!P242</f>
        <v>некорректно</v>
      </c>
      <c r="AC242" s="25" t="str">
        <f>'Ввод данных'!Q242</f>
        <v>некорректно</v>
      </c>
      <c r="AD242" s="25" t="str">
        <f>'Ввод данных'!R242</f>
        <v>некорректно</v>
      </c>
      <c r="AE242" s="10" t="str">
        <f>'Ввод данных'!O242</f>
        <v xml:space="preserve"> </v>
      </c>
      <c r="AF242" s="25" t="str">
        <f t="shared" si="11"/>
        <v xml:space="preserve"> </v>
      </c>
      <c r="AG242" s="25" t="str">
        <f t="shared" si="12"/>
        <v xml:space="preserve"> </v>
      </c>
      <c r="AH242" s="25" t="str">
        <f t="shared" si="13"/>
        <v xml:space="preserve"> </v>
      </c>
    </row>
    <row r="243" spans="25:34" x14ac:dyDescent="0.25">
      <c r="Y243" s="46">
        <f>'Ввод данных'!L243</f>
        <v>0</v>
      </c>
      <c r="Z243" s="46">
        <f>'Ввод данных'!M243</f>
        <v>0</v>
      </c>
      <c r="AA243" s="24">
        <f>'Ввод данных'!N243</f>
        <v>0</v>
      </c>
      <c r="AB243" s="25" t="str">
        <f>'Ввод данных'!P243</f>
        <v>некорректно</v>
      </c>
      <c r="AC243" s="25" t="str">
        <f>'Ввод данных'!Q243</f>
        <v>некорректно</v>
      </c>
      <c r="AD243" s="25" t="str">
        <f>'Ввод данных'!R243</f>
        <v>некорректно</v>
      </c>
      <c r="AE243" s="10" t="str">
        <f>'Ввод данных'!O243</f>
        <v xml:space="preserve"> </v>
      </c>
      <c r="AF243" s="25" t="str">
        <f t="shared" si="11"/>
        <v xml:space="preserve"> </v>
      </c>
      <c r="AG243" s="25" t="str">
        <f t="shared" si="12"/>
        <v xml:space="preserve"> </v>
      </c>
      <c r="AH243" s="25" t="str">
        <f t="shared" si="13"/>
        <v xml:space="preserve"> </v>
      </c>
    </row>
    <row r="244" spans="25:34" x14ac:dyDescent="0.25">
      <c r="Y244" s="46">
        <f>'Ввод данных'!L244</f>
        <v>0</v>
      </c>
      <c r="Z244" s="46">
        <f>'Ввод данных'!M244</f>
        <v>0</v>
      </c>
      <c r="AA244" s="24">
        <f>'Ввод данных'!N244</f>
        <v>0</v>
      </c>
      <c r="AB244" s="25" t="str">
        <f>'Ввод данных'!P244</f>
        <v>некорректно</v>
      </c>
      <c r="AC244" s="25" t="str">
        <f>'Ввод данных'!Q244</f>
        <v>некорректно</v>
      </c>
      <c r="AD244" s="25" t="str">
        <f>'Ввод данных'!R244</f>
        <v>некорректно</v>
      </c>
      <c r="AE244" s="10" t="str">
        <f>'Ввод данных'!O244</f>
        <v xml:space="preserve"> </v>
      </c>
      <c r="AF244" s="25" t="str">
        <f t="shared" si="11"/>
        <v xml:space="preserve"> </v>
      </c>
      <c r="AG244" s="25" t="str">
        <f t="shared" si="12"/>
        <v xml:space="preserve"> </v>
      </c>
      <c r="AH244" s="25" t="str">
        <f t="shared" si="13"/>
        <v xml:space="preserve"> </v>
      </c>
    </row>
    <row r="245" spans="25:34" x14ac:dyDescent="0.25">
      <c r="Y245" s="46">
        <f>'Ввод данных'!L245</f>
        <v>0</v>
      </c>
      <c r="Z245" s="46">
        <f>'Ввод данных'!M245</f>
        <v>0</v>
      </c>
      <c r="AA245" s="24">
        <f>'Ввод данных'!N245</f>
        <v>0</v>
      </c>
      <c r="AB245" s="25" t="str">
        <f>'Ввод данных'!P245</f>
        <v>некорректно</v>
      </c>
      <c r="AC245" s="25" t="str">
        <f>'Ввод данных'!Q245</f>
        <v>некорректно</v>
      </c>
      <c r="AD245" s="25" t="str">
        <f>'Ввод данных'!R245</f>
        <v>некорректно</v>
      </c>
      <c r="AE245" s="10" t="str">
        <f>'Ввод данных'!O245</f>
        <v xml:space="preserve"> </v>
      </c>
      <c r="AF245" s="25" t="str">
        <f t="shared" si="11"/>
        <v xml:space="preserve"> </v>
      </c>
      <c r="AG245" s="25" t="str">
        <f t="shared" si="12"/>
        <v xml:space="preserve"> </v>
      </c>
      <c r="AH245" s="25" t="str">
        <f t="shared" si="13"/>
        <v xml:space="preserve"> </v>
      </c>
    </row>
    <row r="246" spans="25:34" x14ac:dyDescent="0.25">
      <c r="Y246" s="46">
        <f>'Ввод данных'!L246</f>
        <v>0</v>
      </c>
      <c r="Z246" s="46">
        <f>'Ввод данных'!M246</f>
        <v>0</v>
      </c>
      <c r="AA246" s="24">
        <f>'Ввод данных'!N246</f>
        <v>0</v>
      </c>
      <c r="AB246" s="25" t="str">
        <f>'Ввод данных'!P246</f>
        <v>некорректно</v>
      </c>
      <c r="AC246" s="25" t="str">
        <f>'Ввод данных'!Q246</f>
        <v>некорректно</v>
      </c>
      <c r="AD246" s="25" t="str">
        <f>'Ввод данных'!R246</f>
        <v>некорректно</v>
      </c>
      <c r="AE246" s="10" t="str">
        <f>'Ввод данных'!O246</f>
        <v xml:space="preserve"> </v>
      </c>
      <c r="AF246" s="25" t="str">
        <f t="shared" si="11"/>
        <v xml:space="preserve"> </v>
      </c>
      <c r="AG246" s="25" t="str">
        <f t="shared" si="12"/>
        <v xml:space="preserve"> </v>
      </c>
      <c r="AH246" s="25" t="str">
        <f t="shared" si="13"/>
        <v xml:space="preserve"> </v>
      </c>
    </row>
    <row r="247" spans="25:34" x14ac:dyDescent="0.25">
      <c r="Y247" s="46">
        <f>'Ввод данных'!L247</f>
        <v>0</v>
      </c>
      <c r="Z247" s="46">
        <f>'Ввод данных'!M247</f>
        <v>0</v>
      </c>
      <c r="AA247" s="24">
        <f>'Ввод данных'!N247</f>
        <v>0</v>
      </c>
      <c r="AB247" s="25" t="str">
        <f>'Ввод данных'!P247</f>
        <v>некорректно</v>
      </c>
      <c r="AC247" s="25" t="str">
        <f>'Ввод данных'!Q247</f>
        <v>некорректно</v>
      </c>
      <c r="AD247" s="25" t="str">
        <f>'Ввод данных'!R247</f>
        <v>некорректно</v>
      </c>
      <c r="AE247" s="10" t="str">
        <f>'Ввод данных'!O247</f>
        <v xml:space="preserve"> </v>
      </c>
      <c r="AF247" s="25" t="str">
        <f t="shared" si="11"/>
        <v xml:space="preserve"> </v>
      </c>
      <c r="AG247" s="25" t="str">
        <f t="shared" si="12"/>
        <v xml:space="preserve"> </v>
      </c>
      <c r="AH247" s="25" t="str">
        <f t="shared" si="13"/>
        <v xml:space="preserve"> </v>
      </c>
    </row>
    <row r="248" spans="25:34" x14ac:dyDescent="0.25">
      <c r="Y248" s="46">
        <f>'Ввод данных'!L248</f>
        <v>0</v>
      </c>
      <c r="Z248" s="46">
        <f>'Ввод данных'!M248</f>
        <v>0</v>
      </c>
      <c r="AA248" s="24">
        <f>'Ввод данных'!N248</f>
        <v>0</v>
      </c>
      <c r="AB248" s="25" t="str">
        <f>'Ввод данных'!P248</f>
        <v>некорректно</v>
      </c>
      <c r="AC248" s="25" t="str">
        <f>'Ввод данных'!Q248</f>
        <v>некорректно</v>
      </c>
      <c r="AD248" s="25" t="str">
        <f>'Ввод данных'!R248</f>
        <v>некорректно</v>
      </c>
      <c r="AE248" s="10" t="str">
        <f>'Ввод данных'!O248</f>
        <v xml:space="preserve"> </v>
      </c>
      <c r="AF248" s="25" t="str">
        <f t="shared" si="11"/>
        <v xml:space="preserve"> </v>
      </c>
      <c r="AG248" s="25" t="str">
        <f t="shared" si="12"/>
        <v xml:space="preserve"> </v>
      </c>
      <c r="AH248" s="25" t="str">
        <f t="shared" si="13"/>
        <v xml:space="preserve"> </v>
      </c>
    </row>
    <row r="249" spans="25:34" x14ac:dyDescent="0.25">
      <c r="Y249" s="46">
        <f>'Ввод данных'!L249</f>
        <v>0</v>
      </c>
      <c r="Z249" s="46">
        <f>'Ввод данных'!M249</f>
        <v>0</v>
      </c>
      <c r="AA249" s="24">
        <f>'Ввод данных'!N249</f>
        <v>0</v>
      </c>
      <c r="AB249" s="25" t="str">
        <f>'Ввод данных'!P249</f>
        <v>некорректно</v>
      </c>
      <c r="AC249" s="25" t="str">
        <f>'Ввод данных'!Q249</f>
        <v>некорректно</v>
      </c>
      <c r="AD249" s="25" t="str">
        <f>'Ввод данных'!R249</f>
        <v>некорректно</v>
      </c>
      <c r="AE249" s="10" t="str">
        <f>'Ввод данных'!O249</f>
        <v xml:space="preserve"> </v>
      </c>
      <c r="AF249" s="25" t="str">
        <f t="shared" si="11"/>
        <v xml:space="preserve"> </v>
      </c>
      <c r="AG249" s="25" t="str">
        <f t="shared" si="12"/>
        <v xml:space="preserve"> </v>
      </c>
      <c r="AH249" s="25" t="str">
        <f t="shared" si="13"/>
        <v xml:space="preserve"> </v>
      </c>
    </row>
    <row r="250" spans="25:34" x14ac:dyDescent="0.25">
      <c r="Y250" s="46">
        <f>'Ввод данных'!L250</f>
        <v>0</v>
      </c>
      <c r="Z250" s="46">
        <f>'Ввод данных'!M250</f>
        <v>0</v>
      </c>
      <c r="AA250" s="24">
        <f>'Ввод данных'!N250</f>
        <v>0</v>
      </c>
      <c r="AB250" s="25" t="str">
        <f>'Ввод данных'!P250</f>
        <v>некорректно</v>
      </c>
      <c r="AC250" s="25" t="str">
        <f>'Ввод данных'!Q250</f>
        <v>некорректно</v>
      </c>
      <c r="AD250" s="25" t="str">
        <f>'Ввод данных'!R250</f>
        <v>некорректно</v>
      </c>
      <c r="AE250" s="10" t="str">
        <f>'Ввод данных'!O250</f>
        <v xml:space="preserve"> </v>
      </c>
      <c r="AF250" s="25" t="str">
        <f t="shared" si="11"/>
        <v xml:space="preserve"> </v>
      </c>
      <c r="AG250" s="25" t="str">
        <f t="shared" si="12"/>
        <v xml:space="preserve"> </v>
      </c>
      <c r="AH250" s="25" t="str">
        <f t="shared" si="13"/>
        <v xml:space="preserve"> </v>
      </c>
    </row>
    <row r="251" spans="25:34" x14ac:dyDescent="0.25">
      <c r="Y251" s="46">
        <f>'Ввод данных'!L251</f>
        <v>0</v>
      </c>
      <c r="Z251" s="46">
        <f>'Ввод данных'!M251</f>
        <v>0</v>
      </c>
      <c r="AA251" s="24">
        <f>'Ввод данных'!N251</f>
        <v>0</v>
      </c>
      <c r="AB251" s="25" t="str">
        <f>'Ввод данных'!P251</f>
        <v>некорректно</v>
      </c>
      <c r="AC251" s="25" t="str">
        <f>'Ввод данных'!Q251</f>
        <v>некорректно</v>
      </c>
      <c r="AD251" s="25" t="str">
        <f>'Ввод данных'!R251</f>
        <v>некорректно</v>
      </c>
      <c r="AE251" s="10" t="str">
        <f>'Ввод данных'!O251</f>
        <v xml:space="preserve"> </v>
      </c>
      <c r="AF251" s="25" t="str">
        <f t="shared" si="11"/>
        <v xml:space="preserve"> </v>
      </c>
      <c r="AG251" s="25" t="str">
        <f t="shared" si="12"/>
        <v xml:space="preserve"> </v>
      </c>
      <c r="AH251" s="25" t="str">
        <f t="shared" si="13"/>
        <v xml:space="preserve"> </v>
      </c>
    </row>
    <row r="252" spans="25:34" x14ac:dyDescent="0.25">
      <c r="Y252" s="46">
        <f>'Ввод данных'!L252</f>
        <v>0</v>
      </c>
      <c r="Z252" s="46">
        <f>'Ввод данных'!M252</f>
        <v>0</v>
      </c>
      <c r="AA252" s="24">
        <f>'Ввод данных'!N252</f>
        <v>0</v>
      </c>
      <c r="AB252" s="25" t="str">
        <f>'Ввод данных'!P252</f>
        <v>некорректно</v>
      </c>
      <c r="AC252" s="25" t="str">
        <f>'Ввод данных'!Q252</f>
        <v>некорректно</v>
      </c>
      <c r="AD252" s="25" t="str">
        <f>'Ввод данных'!R252</f>
        <v>некорректно</v>
      </c>
      <c r="AE252" s="10" t="str">
        <f>'Ввод данных'!O252</f>
        <v xml:space="preserve"> </v>
      </c>
      <c r="AF252" s="25" t="str">
        <f t="shared" si="11"/>
        <v xml:space="preserve"> </v>
      </c>
      <c r="AG252" s="25" t="str">
        <f t="shared" si="12"/>
        <v xml:space="preserve"> </v>
      </c>
      <c r="AH252" s="25" t="str">
        <f t="shared" si="13"/>
        <v xml:space="preserve"> </v>
      </c>
    </row>
    <row r="253" spans="25:34" x14ac:dyDescent="0.25">
      <c r="Y253" s="46">
        <f>'Ввод данных'!L253</f>
        <v>0</v>
      </c>
      <c r="Z253" s="46">
        <f>'Ввод данных'!M253</f>
        <v>0</v>
      </c>
      <c r="AA253" s="24">
        <f>'Ввод данных'!N253</f>
        <v>0</v>
      </c>
      <c r="AB253" s="25" t="str">
        <f>'Ввод данных'!P253</f>
        <v>некорректно</v>
      </c>
      <c r="AC253" s="25" t="str">
        <f>'Ввод данных'!Q253</f>
        <v>некорректно</v>
      </c>
      <c r="AD253" s="25" t="str">
        <f>'Ввод данных'!R253</f>
        <v>некорректно</v>
      </c>
      <c r="AE253" s="10" t="str">
        <f>'Ввод данных'!O253</f>
        <v xml:space="preserve"> </v>
      </c>
      <c r="AF253" s="25" t="str">
        <f t="shared" si="11"/>
        <v xml:space="preserve"> </v>
      </c>
      <c r="AG253" s="25" t="str">
        <f t="shared" si="12"/>
        <v xml:space="preserve"> </v>
      </c>
      <c r="AH253" s="25" t="str">
        <f t="shared" si="13"/>
        <v xml:space="preserve"> </v>
      </c>
    </row>
    <row r="254" spans="25:34" x14ac:dyDescent="0.25">
      <c r="Y254" s="46">
        <f>'Ввод данных'!L254</f>
        <v>0</v>
      </c>
      <c r="Z254" s="46">
        <f>'Ввод данных'!M254</f>
        <v>0</v>
      </c>
      <c r="AA254" s="24">
        <f>'Ввод данных'!N254</f>
        <v>0</v>
      </c>
      <c r="AB254" s="25" t="str">
        <f>'Ввод данных'!P254</f>
        <v>некорректно</v>
      </c>
      <c r="AC254" s="25" t="str">
        <f>'Ввод данных'!Q254</f>
        <v>некорректно</v>
      </c>
      <c r="AD254" s="25" t="str">
        <f>'Ввод данных'!R254</f>
        <v>некорректно</v>
      </c>
      <c r="AE254" s="10" t="str">
        <f>'Ввод данных'!O254</f>
        <v xml:space="preserve"> </v>
      </c>
      <c r="AF254" s="25" t="str">
        <f t="shared" si="11"/>
        <v xml:space="preserve"> </v>
      </c>
      <c r="AG254" s="25" t="str">
        <f t="shared" si="12"/>
        <v xml:space="preserve"> </v>
      </c>
      <c r="AH254" s="25" t="str">
        <f t="shared" si="13"/>
        <v xml:space="preserve"> </v>
      </c>
    </row>
    <row r="255" spans="25:34" x14ac:dyDescent="0.25">
      <c r="Y255" s="46">
        <f>'Ввод данных'!L255</f>
        <v>0</v>
      </c>
      <c r="Z255" s="46">
        <f>'Ввод данных'!M255</f>
        <v>0</v>
      </c>
      <c r="AA255" s="24">
        <f>'Ввод данных'!N255</f>
        <v>0</v>
      </c>
      <c r="AB255" s="25" t="str">
        <f>'Ввод данных'!P255</f>
        <v>некорректно</v>
      </c>
      <c r="AC255" s="25" t="str">
        <f>'Ввод данных'!Q255</f>
        <v>некорректно</v>
      </c>
      <c r="AD255" s="25" t="str">
        <f>'Ввод данных'!R255</f>
        <v>некорректно</v>
      </c>
      <c r="AE255" s="10" t="str">
        <f>'Ввод данных'!O255</f>
        <v xml:space="preserve"> </v>
      </c>
      <c r="AF255" s="25" t="str">
        <f t="shared" si="11"/>
        <v xml:space="preserve"> </v>
      </c>
      <c r="AG255" s="25" t="str">
        <f t="shared" si="12"/>
        <v xml:space="preserve"> </v>
      </c>
      <c r="AH255" s="25" t="str">
        <f t="shared" si="13"/>
        <v xml:space="preserve"> </v>
      </c>
    </row>
    <row r="256" spans="25:34" x14ac:dyDescent="0.25">
      <c r="Y256" s="46">
        <f>'Ввод данных'!L256</f>
        <v>0</v>
      </c>
      <c r="Z256" s="46">
        <f>'Ввод данных'!M256</f>
        <v>0</v>
      </c>
      <c r="AA256" s="24">
        <f>'Ввод данных'!N256</f>
        <v>0</v>
      </c>
      <c r="AB256" s="25" t="str">
        <f>'Ввод данных'!P256</f>
        <v>некорректно</v>
      </c>
      <c r="AC256" s="25" t="str">
        <f>'Ввод данных'!Q256</f>
        <v>некорректно</v>
      </c>
      <c r="AD256" s="25" t="str">
        <f>'Ввод данных'!R256</f>
        <v>некорректно</v>
      </c>
      <c r="AE256" s="10" t="str">
        <f>'Ввод данных'!O256</f>
        <v xml:space="preserve"> </v>
      </c>
      <c r="AF256" s="25" t="str">
        <f t="shared" si="11"/>
        <v xml:space="preserve"> </v>
      </c>
      <c r="AG256" s="25" t="str">
        <f t="shared" si="12"/>
        <v xml:space="preserve"> </v>
      </c>
      <c r="AH256" s="25" t="str">
        <f t="shared" si="13"/>
        <v xml:space="preserve"> </v>
      </c>
    </row>
    <row r="257" spans="25:34" x14ac:dyDescent="0.25">
      <c r="Y257" s="46">
        <f>'Ввод данных'!L257</f>
        <v>0</v>
      </c>
      <c r="Z257" s="46">
        <f>'Ввод данных'!M257</f>
        <v>0</v>
      </c>
      <c r="AA257" s="24">
        <f>'Ввод данных'!N257</f>
        <v>0</v>
      </c>
      <c r="AB257" s="25" t="str">
        <f>'Ввод данных'!P257</f>
        <v>некорректно</v>
      </c>
      <c r="AC257" s="25" t="str">
        <f>'Ввод данных'!Q257</f>
        <v>некорректно</v>
      </c>
      <c r="AD257" s="25" t="str">
        <f>'Ввод данных'!R257</f>
        <v>некорректно</v>
      </c>
      <c r="AE257" s="10" t="str">
        <f>'Ввод данных'!O257</f>
        <v xml:space="preserve"> </v>
      </c>
      <c r="AF257" s="25" t="str">
        <f t="shared" si="11"/>
        <v xml:space="preserve"> </v>
      </c>
      <c r="AG257" s="25" t="str">
        <f t="shared" si="12"/>
        <v xml:space="preserve"> </v>
      </c>
      <c r="AH257" s="25" t="str">
        <f t="shared" si="13"/>
        <v xml:space="preserve"> </v>
      </c>
    </row>
    <row r="258" spans="25:34" x14ac:dyDescent="0.25">
      <c r="Y258" s="46">
        <f>'Ввод данных'!L258</f>
        <v>0</v>
      </c>
      <c r="Z258" s="46">
        <f>'Ввод данных'!M258</f>
        <v>0</v>
      </c>
      <c r="AA258" s="24">
        <f>'Ввод данных'!N258</f>
        <v>0</v>
      </c>
      <c r="AB258" s="25" t="str">
        <f>'Ввод данных'!P258</f>
        <v>некорректно</v>
      </c>
      <c r="AC258" s="25" t="str">
        <f>'Ввод данных'!Q258</f>
        <v>некорректно</v>
      </c>
      <c r="AD258" s="25" t="str">
        <f>'Ввод данных'!R258</f>
        <v>некорректно</v>
      </c>
      <c r="AE258" s="10" t="str">
        <f>'Ввод данных'!O258</f>
        <v xml:space="preserve"> </v>
      </c>
      <c r="AF258" s="25" t="str">
        <f t="shared" si="11"/>
        <v xml:space="preserve"> </v>
      </c>
      <c r="AG258" s="25" t="str">
        <f t="shared" si="12"/>
        <v xml:space="preserve"> </v>
      </c>
      <c r="AH258" s="25" t="str">
        <f t="shared" si="13"/>
        <v xml:space="preserve"> </v>
      </c>
    </row>
    <row r="259" spans="25:34" x14ac:dyDescent="0.25">
      <c r="Y259" s="46">
        <f>'Ввод данных'!L259</f>
        <v>0</v>
      </c>
      <c r="Z259" s="46">
        <f>'Ввод данных'!M259</f>
        <v>0</v>
      </c>
      <c r="AA259" s="24">
        <f>'Ввод данных'!N259</f>
        <v>0</v>
      </c>
      <c r="AB259" s="25" t="str">
        <f>'Ввод данных'!P259</f>
        <v>некорректно</v>
      </c>
      <c r="AC259" s="25" t="str">
        <f>'Ввод данных'!Q259</f>
        <v>некорректно</v>
      </c>
      <c r="AD259" s="25" t="str">
        <f>'Ввод данных'!R259</f>
        <v>некорректно</v>
      </c>
      <c r="AE259" s="10" t="str">
        <f>'Ввод данных'!O259</f>
        <v xml:space="preserve"> </v>
      </c>
      <c r="AF259" s="25" t="str">
        <f t="shared" si="11"/>
        <v xml:space="preserve"> </v>
      </c>
      <c r="AG259" s="25" t="str">
        <f t="shared" si="12"/>
        <v xml:space="preserve"> </v>
      </c>
      <c r="AH259" s="25" t="str">
        <f t="shared" si="13"/>
        <v xml:space="preserve"> </v>
      </c>
    </row>
    <row r="260" spans="25:34" x14ac:dyDescent="0.25">
      <c r="Y260" s="46">
        <f>'Ввод данных'!L260</f>
        <v>0</v>
      </c>
      <c r="Z260" s="46">
        <f>'Ввод данных'!M260</f>
        <v>0</v>
      </c>
      <c r="AA260" s="24">
        <f>'Ввод данных'!N260</f>
        <v>0</v>
      </c>
      <c r="AB260" s="25" t="str">
        <f>'Ввод данных'!P260</f>
        <v>некорректно</v>
      </c>
      <c r="AC260" s="25" t="str">
        <f>'Ввод данных'!Q260</f>
        <v>некорректно</v>
      </c>
      <c r="AD260" s="25" t="str">
        <f>'Ввод данных'!R260</f>
        <v>некорректно</v>
      </c>
      <c r="AE260" s="10" t="str">
        <f>'Ввод данных'!O260</f>
        <v xml:space="preserve"> </v>
      </c>
      <c r="AF260" s="25" t="str">
        <f t="shared" si="11"/>
        <v xml:space="preserve"> </v>
      </c>
      <c r="AG260" s="25" t="str">
        <f t="shared" si="12"/>
        <v xml:space="preserve"> </v>
      </c>
      <c r="AH260" s="25" t="str">
        <f t="shared" si="13"/>
        <v xml:space="preserve"> </v>
      </c>
    </row>
    <row r="261" spans="25:34" x14ac:dyDescent="0.25">
      <c r="Y261" s="46">
        <f>'Ввод данных'!L261</f>
        <v>0</v>
      </c>
      <c r="Z261" s="46">
        <f>'Ввод данных'!M261</f>
        <v>0</v>
      </c>
      <c r="AA261" s="24">
        <f>'Ввод данных'!N261</f>
        <v>0</v>
      </c>
      <c r="AB261" s="25" t="str">
        <f>'Ввод данных'!P261</f>
        <v>некорректно</v>
      </c>
      <c r="AC261" s="25" t="str">
        <f>'Ввод данных'!Q261</f>
        <v>некорректно</v>
      </c>
      <c r="AD261" s="25" t="str">
        <f>'Ввод данных'!R261</f>
        <v>некорректно</v>
      </c>
      <c r="AE261" s="10" t="str">
        <f>'Ввод данных'!O261</f>
        <v xml:space="preserve"> </v>
      </c>
      <c r="AF261" s="25" t="str">
        <f t="shared" ref="AF261:AF300" si="14">IF(OR(AE261="проверить",AND(AB261="некорректно",AC261="некорректно",AD261="некорректно"))," ",AB261)</f>
        <v xml:space="preserve"> </v>
      </c>
      <c r="AG261" s="25" t="str">
        <f t="shared" ref="AG261:AG300" si="15">IF(OR(AE261="проверить",AND(AB261="некорректно",AC261="некорректно",AD261="некорректно"))," ",AC261)</f>
        <v xml:space="preserve"> </v>
      </c>
      <c r="AH261" s="25" t="str">
        <f t="shared" ref="AH261:AH300" si="16">IF(OR(AE261="проверить",AND(AB261="некорректно",AC261="некорректно",AD261="некорректно"))," ",AD261)</f>
        <v xml:space="preserve"> </v>
      </c>
    </row>
    <row r="262" spans="25:34" x14ac:dyDescent="0.25">
      <c r="Y262" s="46">
        <f>'Ввод данных'!L262</f>
        <v>0</v>
      </c>
      <c r="Z262" s="46">
        <f>'Ввод данных'!M262</f>
        <v>0</v>
      </c>
      <c r="AA262" s="24">
        <f>'Ввод данных'!N262</f>
        <v>0</v>
      </c>
      <c r="AB262" s="25" t="str">
        <f>'Ввод данных'!P262</f>
        <v>некорректно</v>
      </c>
      <c r="AC262" s="25" t="str">
        <f>'Ввод данных'!Q262</f>
        <v>некорректно</v>
      </c>
      <c r="AD262" s="25" t="str">
        <f>'Ввод данных'!R262</f>
        <v>некорректно</v>
      </c>
      <c r="AE262" s="10" t="str">
        <f>'Ввод данных'!O262</f>
        <v xml:space="preserve"> </v>
      </c>
      <c r="AF262" s="25" t="str">
        <f t="shared" si="14"/>
        <v xml:space="preserve"> </v>
      </c>
      <c r="AG262" s="25" t="str">
        <f t="shared" si="15"/>
        <v xml:space="preserve"> </v>
      </c>
      <c r="AH262" s="25" t="str">
        <f t="shared" si="16"/>
        <v xml:space="preserve"> </v>
      </c>
    </row>
    <row r="263" spans="25:34" x14ac:dyDescent="0.25">
      <c r="Y263" s="46">
        <f>'Ввод данных'!L263</f>
        <v>0</v>
      </c>
      <c r="Z263" s="46">
        <f>'Ввод данных'!M263</f>
        <v>0</v>
      </c>
      <c r="AA263" s="24">
        <f>'Ввод данных'!N263</f>
        <v>0</v>
      </c>
      <c r="AB263" s="25" t="str">
        <f>'Ввод данных'!P263</f>
        <v>некорректно</v>
      </c>
      <c r="AC263" s="25" t="str">
        <f>'Ввод данных'!Q263</f>
        <v>некорректно</v>
      </c>
      <c r="AD263" s="25" t="str">
        <f>'Ввод данных'!R263</f>
        <v>некорректно</v>
      </c>
      <c r="AE263" s="10" t="str">
        <f>'Ввод данных'!O263</f>
        <v xml:space="preserve"> </v>
      </c>
      <c r="AF263" s="25" t="str">
        <f t="shared" si="14"/>
        <v xml:space="preserve"> </v>
      </c>
      <c r="AG263" s="25" t="str">
        <f t="shared" si="15"/>
        <v xml:space="preserve"> </v>
      </c>
      <c r="AH263" s="25" t="str">
        <f t="shared" si="16"/>
        <v xml:space="preserve"> </v>
      </c>
    </row>
    <row r="264" spans="25:34" x14ac:dyDescent="0.25">
      <c r="Y264" s="46">
        <f>'Ввод данных'!L264</f>
        <v>0</v>
      </c>
      <c r="Z264" s="46">
        <f>'Ввод данных'!M264</f>
        <v>0</v>
      </c>
      <c r="AA264" s="24">
        <f>'Ввод данных'!N264</f>
        <v>0</v>
      </c>
      <c r="AB264" s="25" t="str">
        <f>'Ввод данных'!P264</f>
        <v>некорректно</v>
      </c>
      <c r="AC264" s="25" t="str">
        <f>'Ввод данных'!Q264</f>
        <v>некорректно</v>
      </c>
      <c r="AD264" s="25" t="str">
        <f>'Ввод данных'!R264</f>
        <v>некорректно</v>
      </c>
      <c r="AE264" s="10" t="str">
        <f>'Ввод данных'!O264</f>
        <v xml:space="preserve"> </v>
      </c>
      <c r="AF264" s="25" t="str">
        <f t="shared" si="14"/>
        <v xml:space="preserve"> </v>
      </c>
      <c r="AG264" s="25" t="str">
        <f t="shared" si="15"/>
        <v xml:space="preserve"> </v>
      </c>
      <c r="AH264" s="25" t="str">
        <f t="shared" si="16"/>
        <v xml:space="preserve"> </v>
      </c>
    </row>
    <row r="265" spans="25:34" x14ac:dyDescent="0.25">
      <c r="Y265" s="46">
        <f>'Ввод данных'!L265</f>
        <v>0</v>
      </c>
      <c r="Z265" s="46">
        <f>'Ввод данных'!M265</f>
        <v>0</v>
      </c>
      <c r="AA265" s="24">
        <f>'Ввод данных'!N265</f>
        <v>0</v>
      </c>
      <c r="AB265" s="25" t="str">
        <f>'Ввод данных'!P265</f>
        <v>некорректно</v>
      </c>
      <c r="AC265" s="25" t="str">
        <f>'Ввод данных'!Q265</f>
        <v>некорректно</v>
      </c>
      <c r="AD265" s="25" t="str">
        <f>'Ввод данных'!R265</f>
        <v>некорректно</v>
      </c>
      <c r="AE265" s="10" t="str">
        <f>'Ввод данных'!O265</f>
        <v xml:space="preserve"> </v>
      </c>
      <c r="AF265" s="25" t="str">
        <f t="shared" si="14"/>
        <v xml:space="preserve"> </v>
      </c>
      <c r="AG265" s="25" t="str">
        <f t="shared" si="15"/>
        <v xml:space="preserve"> </v>
      </c>
      <c r="AH265" s="25" t="str">
        <f t="shared" si="16"/>
        <v xml:space="preserve"> </v>
      </c>
    </row>
    <row r="266" spans="25:34" x14ac:dyDescent="0.25">
      <c r="Y266" s="46">
        <f>'Ввод данных'!L266</f>
        <v>0</v>
      </c>
      <c r="Z266" s="46">
        <f>'Ввод данных'!M266</f>
        <v>0</v>
      </c>
      <c r="AA266" s="24">
        <f>'Ввод данных'!N266</f>
        <v>0</v>
      </c>
      <c r="AB266" s="25" t="str">
        <f>'Ввод данных'!P266</f>
        <v>некорректно</v>
      </c>
      <c r="AC266" s="25" t="str">
        <f>'Ввод данных'!Q266</f>
        <v>некорректно</v>
      </c>
      <c r="AD266" s="25" t="str">
        <f>'Ввод данных'!R266</f>
        <v>некорректно</v>
      </c>
      <c r="AE266" s="10" t="str">
        <f>'Ввод данных'!O266</f>
        <v xml:space="preserve"> </v>
      </c>
      <c r="AF266" s="25" t="str">
        <f t="shared" si="14"/>
        <v xml:space="preserve"> </v>
      </c>
      <c r="AG266" s="25" t="str">
        <f t="shared" si="15"/>
        <v xml:space="preserve"> </v>
      </c>
      <c r="AH266" s="25" t="str">
        <f t="shared" si="16"/>
        <v xml:space="preserve"> </v>
      </c>
    </row>
    <row r="267" spans="25:34" x14ac:dyDescent="0.25">
      <c r="Y267" s="46">
        <f>'Ввод данных'!L267</f>
        <v>0</v>
      </c>
      <c r="Z267" s="46">
        <f>'Ввод данных'!M267</f>
        <v>0</v>
      </c>
      <c r="AA267" s="24">
        <f>'Ввод данных'!N267</f>
        <v>0</v>
      </c>
      <c r="AB267" s="25" t="str">
        <f>'Ввод данных'!P267</f>
        <v>некорректно</v>
      </c>
      <c r="AC267" s="25" t="str">
        <f>'Ввод данных'!Q267</f>
        <v>некорректно</v>
      </c>
      <c r="AD267" s="25" t="str">
        <f>'Ввод данных'!R267</f>
        <v>некорректно</v>
      </c>
      <c r="AE267" s="10" t="str">
        <f>'Ввод данных'!O267</f>
        <v xml:space="preserve"> </v>
      </c>
      <c r="AF267" s="25" t="str">
        <f t="shared" si="14"/>
        <v xml:space="preserve"> </v>
      </c>
      <c r="AG267" s="25" t="str">
        <f t="shared" si="15"/>
        <v xml:space="preserve"> </v>
      </c>
      <c r="AH267" s="25" t="str">
        <f t="shared" si="16"/>
        <v xml:space="preserve"> </v>
      </c>
    </row>
    <row r="268" spans="25:34" x14ac:dyDescent="0.25">
      <c r="Y268" s="46">
        <f>'Ввод данных'!L268</f>
        <v>0</v>
      </c>
      <c r="Z268" s="46">
        <f>'Ввод данных'!M268</f>
        <v>0</v>
      </c>
      <c r="AA268" s="24">
        <f>'Ввод данных'!N268</f>
        <v>0</v>
      </c>
      <c r="AB268" s="25" t="str">
        <f>'Ввод данных'!P268</f>
        <v>некорректно</v>
      </c>
      <c r="AC268" s="25" t="str">
        <f>'Ввод данных'!Q268</f>
        <v>некорректно</v>
      </c>
      <c r="AD268" s="25" t="str">
        <f>'Ввод данных'!R268</f>
        <v>некорректно</v>
      </c>
      <c r="AE268" s="10" t="str">
        <f>'Ввод данных'!O268</f>
        <v xml:space="preserve"> </v>
      </c>
      <c r="AF268" s="25" t="str">
        <f t="shared" si="14"/>
        <v xml:space="preserve"> </v>
      </c>
      <c r="AG268" s="25" t="str">
        <f t="shared" si="15"/>
        <v xml:space="preserve"> </v>
      </c>
      <c r="AH268" s="25" t="str">
        <f t="shared" si="16"/>
        <v xml:space="preserve"> </v>
      </c>
    </row>
    <row r="269" spans="25:34" x14ac:dyDescent="0.25">
      <c r="Y269" s="46">
        <f>'Ввод данных'!L269</f>
        <v>0</v>
      </c>
      <c r="Z269" s="46">
        <f>'Ввод данных'!M269</f>
        <v>0</v>
      </c>
      <c r="AA269" s="24">
        <f>'Ввод данных'!N269</f>
        <v>0</v>
      </c>
      <c r="AB269" s="25" t="str">
        <f>'Ввод данных'!P269</f>
        <v>некорректно</v>
      </c>
      <c r="AC269" s="25" t="str">
        <f>'Ввод данных'!Q269</f>
        <v>некорректно</v>
      </c>
      <c r="AD269" s="25" t="str">
        <f>'Ввод данных'!R269</f>
        <v>некорректно</v>
      </c>
      <c r="AE269" s="10" t="str">
        <f>'Ввод данных'!O269</f>
        <v xml:space="preserve"> </v>
      </c>
      <c r="AF269" s="25" t="str">
        <f t="shared" si="14"/>
        <v xml:space="preserve"> </v>
      </c>
      <c r="AG269" s="25" t="str">
        <f t="shared" si="15"/>
        <v xml:space="preserve"> </v>
      </c>
      <c r="AH269" s="25" t="str">
        <f t="shared" si="16"/>
        <v xml:space="preserve"> </v>
      </c>
    </row>
    <row r="270" spans="25:34" x14ac:dyDescent="0.25">
      <c r="Y270" s="46">
        <f>'Ввод данных'!L270</f>
        <v>0</v>
      </c>
      <c r="Z270" s="46">
        <f>'Ввод данных'!M270</f>
        <v>0</v>
      </c>
      <c r="AA270" s="24">
        <f>'Ввод данных'!N270</f>
        <v>0</v>
      </c>
      <c r="AB270" s="25" t="str">
        <f>'Ввод данных'!P270</f>
        <v>некорректно</v>
      </c>
      <c r="AC270" s="25" t="str">
        <f>'Ввод данных'!Q270</f>
        <v>некорректно</v>
      </c>
      <c r="AD270" s="25" t="str">
        <f>'Ввод данных'!R270</f>
        <v>некорректно</v>
      </c>
      <c r="AE270" s="10" t="str">
        <f>'Ввод данных'!O270</f>
        <v xml:space="preserve"> </v>
      </c>
      <c r="AF270" s="25" t="str">
        <f t="shared" si="14"/>
        <v xml:space="preserve"> </v>
      </c>
      <c r="AG270" s="25" t="str">
        <f t="shared" si="15"/>
        <v xml:space="preserve"> </v>
      </c>
      <c r="AH270" s="25" t="str">
        <f t="shared" si="16"/>
        <v xml:space="preserve"> </v>
      </c>
    </row>
    <row r="271" spans="25:34" x14ac:dyDescent="0.25">
      <c r="Y271" s="46">
        <f>'Ввод данных'!L271</f>
        <v>0</v>
      </c>
      <c r="Z271" s="46">
        <f>'Ввод данных'!M271</f>
        <v>0</v>
      </c>
      <c r="AA271" s="24">
        <f>'Ввод данных'!N271</f>
        <v>0</v>
      </c>
      <c r="AB271" s="25" t="str">
        <f>'Ввод данных'!P271</f>
        <v>некорректно</v>
      </c>
      <c r="AC271" s="25" t="str">
        <f>'Ввод данных'!Q271</f>
        <v>некорректно</v>
      </c>
      <c r="AD271" s="25" t="str">
        <f>'Ввод данных'!R271</f>
        <v>некорректно</v>
      </c>
      <c r="AE271" s="10" t="str">
        <f>'Ввод данных'!O271</f>
        <v xml:space="preserve"> </v>
      </c>
      <c r="AF271" s="25" t="str">
        <f t="shared" si="14"/>
        <v xml:space="preserve"> </v>
      </c>
      <c r="AG271" s="25" t="str">
        <f t="shared" si="15"/>
        <v xml:space="preserve"> </v>
      </c>
      <c r="AH271" s="25" t="str">
        <f t="shared" si="16"/>
        <v xml:space="preserve"> </v>
      </c>
    </row>
    <row r="272" spans="25:34" x14ac:dyDescent="0.25">
      <c r="Y272" s="46">
        <f>'Ввод данных'!L272</f>
        <v>0</v>
      </c>
      <c r="Z272" s="46">
        <f>'Ввод данных'!M272</f>
        <v>0</v>
      </c>
      <c r="AA272" s="24">
        <f>'Ввод данных'!N272</f>
        <v>0</v>
      </c>
      <c r="AB272" s="25" t="str">
        <f>'Ввод данных'!P272</f>
        <v>некорректно</v>
      </c>
      <c r="AC272" s="25" t="str">
        <f>'Ввод данных'!Q272</f>
        <v>некорректно</v>
      </c>
      <c r="AD272" s="25" t="str">
        <f>'Ввод данных'!R272</f>
        <v>некорректно</v>
      </c>
      <c r="AE272" s="10" t="str">
        <f>'Ввод данных'!O272</f>
        <v xml:space="preserve"> </v>
      </c>
      <c r="AF272" s="25" t="str">
        <f t="shared" si="14"/>
        <v xml:space="preserve"> </v>
      </c>
      <c r="AG272" s="25" t="str">
        <f t="shared" si="15"/>
        <v xml:space="preserve"> </v>
      </c>
      <c r="AH272" s="25" t="str">
        <f t="shared" si="16"/>
        <v xml:space="preserve"> </v>
      </c>
    </row>
    <row r="273" spans="25:34" x14ac:dyDescent="0.25">
      <c r="Y273" s="46">
        <f>'Ввод данных'!L273</f>
        <v>0</v>
      </c>
      <c r="Z273" s="46">
        <f>'Ввод данных'!M273</f>
        <v>0</v>
      </c>
      <c r="AA273" s="24">
        <f>'Ввод данных'!N273</f>
        <v>0</v>
      </c>
      <c r="AB273" s="25" t="str">
        <f>'Ввод данных'!P273</f>
        <v>некорректно</v>
      </c>
      <c r="AC273" s="25" t="str">
        <f>'Ввод данных'!Q273</f>
        <v>некорректно</v>
      </c>
      <c r="AD273" s="25" t="str">
        <f>'Ввод данных'!R273</f>
        <v>некорректно</v>
      </c>
      <c r="AE273" s="10" t="str">
        <f>'Ввод данных'!O273</f>
        <v xml:space="preserve"> </v>
      </c>
      <c r="AF273" s="25" t="str">
        <f t="shared" si="14"/>
        <v xml:space="preserve"> </v>
      </c>
      <c r="AG273" s="25" t="str">
        <f t="shared" si="15"/>
        <v xml:space="preserve"> </v>
      </c>
      <c r="AH273" s="25" t="str">
        <f t="shared" si="16"/>
        <v xml:space="preserve"> </v>
      </c>
    </row>
    <row r="274" spans="25:34" x14ac:dyDescent="0.25">
      <c r="Y274" s="46">
        <f>'Ввод данных'!L274</f>
        <v>0</v>
      </c>
      <c r="Z274" s="46">
        <f>'Ввод данных'!M274</f>
        <v>0</v>
      </c>
      <c r="AA274" s="24">
        <f>'Ввод данных'!N274</f>
        <v>0</v>
      </c>
      <c r="AB274" s="25" t="str">
        <f>'Ввод данных'!P274</f>
        <v>некорректно</v>
      </c>
      <c r="AC274" s="25" t="str">
        <f>'Ввод данных'!Q274</f>
        <v>некорректно</v>
      </c>
      <c r="AD274" s="25" t="str">
        <f>'Ввод данных'!R274</f>
        <v>некорректно</v>
      </c>
      <c r="AE274" s="10" t="str">
        <f>'Ввод данных'!O274</f>
        <v xml:space="preserve"> </v>
      </c>
      <c r="AF274" s="25" t="str">
        <f t="shared" si="14"/>
        <v xml:space="preserve"> </v>
      </c>
      <c r="AG274" s="25" t="str">
        <f t="shared" si="15"/>
        <v xml:space="preserve"> </v>
      </c>
      <c r="AH274" s="25" t="str">
        <f t="shared" si="16"/>
        <v xml:space="preserve"> </v>
      </c>
    </row>
    <row r="275" spans="25:34" x14ac:dyDescent="0.25">
      <c r="Y275" s="46">
        <f>'Ввод данных'!L275</f>
        <v>0</v>
      </c>
      <c r="Z275" s="46">
        <f>'Ввод данных'!M275</f>
        <v>0</v>
      </c>
      <c r="AA275" s="24">
        <f>'Ввод данных'!N275</f>
        <v>0</v>
      </c>
      <c r="AB275" s="25" t="str">
        <f>'Ввод данных'!P275</f>
        <v>некорректно</v>
      </c>
      <c r="AC275" s="25" t="str">
        <f>'Ввод данных'!Q275</f>
        <v>некорректно</v>
      </c>
      <c r="AD275" s="25" t="str">
        <f>'Ввод данных'!R275</f>
        <v>некорректно</v>
      </c>
      <c r="AE275" s="10" t="str">
        <f>'Ввод данных'!O275</f>
        <v xml:space="preserve"> </v>
      </c>
      <c r="AF275" s="25" t="str">
        <f t="shared" si="14"/>
        <v xml:space="preserve"> </v>
      </c>
      <c r="AG275" s="25" t="str">
        <f t="shared" si="15"/>
        <v xml:space="preserve"> </v>
      </c>
      <c r="AH275" s="25" t="str">
        <f t="shared" si="16"/>
        <v xml:space="preserve"> </v>
      </c>
    </row>
    <row r="276" spans="25:34" x14ac:dyDescent="0.25">
      <c r="Y276" s="46">
        <f>'Ввод данных'!L276</f>
        <v>0</v>
      </c>
      <c r="Z276" s="46">
        <f>'Ввод данных'!M276</f>
        <v>0</v>
      </c>
      <c r="AA276" s="24">
        <f>'Ввод данных'!N276</f>
        <v>0</v>
      </c>
      <c r="AB276" s="25" t="str">
        <f>'Ввод данных'!P276</f>
        <v>некорректно</v>
      </c>
      <c r="AC276" s="25" t="str">
        <f>'Ввод данных'!Q276</f>
        <v>некорректно</v>
      </c>
      <c r="AD276" s="25" t="str">
        <f>'Ввод данных'!R276</f>
        <v>некорректно</v>
      </c>
      <c r="AE276" s="10" t="str">
        <f>'Ввод данных'!O276</f>
        <v xml:space="preserve"> </v>
      </c>
      <c r="AF276" s="25" t="str">
        <f t="shared" si="14"/>
        <v xml:space="preserve"> </v>
      </c>
      <c r="AG276" s="25" t="str">
        <f t="shared" si="15"/>
        <v xml:space="preserve"> </v>
      </c>
      <c r="AH276" s="25" t="str">
        <f t="shared" si="16"/>
        <v xml:space="preserve"> </v>
      </c>
    </row>
    <row r="277" spans="25:34" x14ac:dyDescent="0.25">
      <c r="Y277" s="46">
        <f>'Ввод данных'!L277</f>
        <v>0</v>
      </c>
      <c r="Z277" s="46">
        <f>'Ввод данных'!M277</f>
        <v>0</v>
      </c>
      <c r="AA277" s="24">
        <f>'Ввод данных'!N277</f>
        <v>0</v>
      </c>
      <c r="AB277" s="25" t="str">
        <f>'Ввод данных'!P277</f>
        <v>некорректно</v>
      </c>
      <c r="AC277" s="25" t="str">
        <f>'Ввод данных'!Q277</f>
        <v>некорректно</v>
      </c>
      <c r="AD277" s="25" t="str">
        <f>'Ввод данных'!R277</f>
        <v>некорректно</v>
      </c>
      <c r="AE277" s="10" t="str">
        <f>'Ввод данных'!O277</f>
        <v xml:space="preserve"> </v>
      </c>
      <c r="AF277" s="25" t="str">
        <f t="shared" si="14"/>
        <v xml:space="preserve"> </v>
      </c>
      <c r="AG277" s="25" t="str">
        <f t="shared" si="15"/>
        <v xml:space="preserve"> </v>
      </c>
      <c r="AH277" s="25" t="str">
        <f t="shared" si="16"/>
        <v xml:space="preserve"> </v>
      </c>
    </row>
    <row r="278" spans="25:34" x14ac:dyDescent="0.25">
      <c r="Y278" s="46">
        <f>'Ввод данных'!L278</f>
        <v>0</v>
      </c>
      <c r="Z278" s="46">
        <f>'Ввод данных'!M278</f>
        <v>0</v>
      </c>
      <c r="AA278" s="24">
        <f>'Ввод данных'!N278</f>
        <v>0</v>
      </c>
      <c r="AB278" s="25" t="str">
        <f>'Ввод данных'!P278</f>
        <v>некорректно</v>
      </c>
      <c r="AC278" s="25" t="str">
        <f>'Ввод данных'!Q278</f>
        <v>некорректно</v>
      </c>
      <c r="AD278" s="25" t="str">
        <f>'Ввод данных'!R278</f>
        <v>некорректно</v>
      </c>
      <c r="AE278" s="10" t="str">
        <f>'Ввод данных'!O278</f>
        <v xml:space="preserve"> </v>
      </c>
      <c r="AF278" s="25" t="str">
        <f t="shared" si="14"/>
        <v xml:space="preserve"> </v>
      </c>
      <c r="AG278" s="25" t="str">
        <f t="shared" si="15"/>
        <v xml:space="preserve"> </v>
      </c>
      <c r="AH278" s="25" t="str">
        <f t="shared" si="16"/>
        <v xml:space="preserve"> </v>
      </c>
    </row>
    <row r="279" spans="25:34" x14ac:dyDescent="0.25">
      <c r="Y279" s="46">
        <f>'Ввод данных'!L279</f>
        <v>0</v>
      </c>
      <c r="Z279" s="46">
        <f>'Ввод данных'!M279</f>
        <v>0</v>
      </c>
      <c r="AA279" s="24">
        <f>'Ввод данных'!N279</f>
        <v>0</v>
      </c>
      <c r="AB279" s="25" t="str">
        <f>'Ввод данных'!P279</f>
        <v>некорректно</v>
      </c>
      <c r="AC279" s="25" t="str">
        <f>'Ввод данных'!Q279</f>
        <v>некорректно</v>
      </c>
      <c r="AD279" s="25" t="str">
        <f>'Ввод данных'!R279</f>
        <v>некорректно</v>
      </c>
      <c r="AE279" s="10" t="str">
        <f>'Ввод данных'!O279</f>
        <v xml:space="preserve"> </v>
      </c>
      <c r="AF279" s="25" t="str">
        <f t="shared" si="14"/>
        <v xml:space="preserve"> </v>
      </c>
      <c r="AG279" s="25" t="str">
        <f t="shared" si="15"/>
        <v xml:space="preserve"> </v>
      </c>
      <c r="AH279" s="25" t="str">
        <f t="shared" si="16"/>
        <v xml:space="preserve"> </v>
      </c>
    </row>
    <row r="280" spans="25:34" x14ac:dyDescent="0.25">
      <c r="Y280" s="46">
        <f>'Ввод данных'!L280</f>
        <v>0</v>
      </c>
      <c r="Z280" s="46">
        <f>'Ввод данных'!M280</f>
        <v>0</v>
      </c>
      <c r="AA280" s="24">
        <f>'Ввод данных'!N280</f>
        <v>0</v>
      </c>
      <c r="AB280" s="25" t="str">
        <f>'Ввод данных'!P280</f>
        <v>некорректно</v>
      </c>
      <c r="AC280" s="25" t="str">
        <f>'Ввод данных'!Q280</f>
        <v>некорректно</v>
      </c>
      <c r="AD280" s="25" t="str">
        <f>'Ввод данных'!R280</f>
        <v>некорректно</v>
      </c>
      <c r="AE280" s="10" t="str">
        <f>'Ввод данных'!O280</f>
        <v xml:space="preserve"> </v>
      </c>
      <c r="AF280" s="25" t="str">
        <f t="shared" si="14"/>
        <v xml:space="preserve"> </v>
      </c>
      <c r="AG280" s="25" t="str">
        <f t="shared" si="15"/>
        <v xml:space="preserve"> </v>
      </c>
      <c r="AH280" s="25" t="str">
        <f t="shared" si="16"/>
        <v xml:space="preserve"> </v>
      </c>
    </row>
    <row r="281" spans="25:34" x14ac:dyDescent="0.25">
      <c r="Y281" s="46">
        <f>'Ввод данных'!L281</f>
        <v>0</v>
      </c>
      <c r="Z281" s="46">
        <f>'Ввод данных'!M281</f>
        <v>0</v>
      </c>
      <c r="AA281" s="24">
        <f>'Ввод данных'!N281</f>
        <v>0</v>
      </c>
      <c r="AB281" s="25" t="str">
        <f>'Ввод данных'!P281</f>
        <v>некорректно</v>
      </c>
      <c r="AC281" s="25" t="str">
        <f>'Ввод данных'!Q281</f>
        <v>некорректно</v>
      </c>
      <c r="AD281" s="25" t="str">
        <f>'Ввод данных'!R281</f>
        <v>некорректно</v>
      </c>
      <c r="AE281" s="10" t="str">
        <f>'Ввод данных'!O281</f>
        <v xml:space="preserve"> </v>
      </c>
      <c r="AF281" s="25" t="str">
        <f t="shared" si="14"/>
        <v xml:space="preserve"> </v>
      </c>
      <c r="AG281" s="25" t="str">
        <f t="shared" si="15"/>
        <v xml:space="preserve"> </v>
      </c>
      <c r="AH281" s="25" t="str">
        <f t="shared" si="16"/>
        <v xml:space="preserve"> </v>
      </c>
    </row>
    <row r="282" spans="25:34" x14ac:dyDescent="0.25">
      <c r="Y282" s="46">
        <f>'Ввод данных'!L282</f>
        <v>0</v>
      </c>
      <c r="Z282" s="46">
        <f>'Ввод данных'!M282</f>
        <v>0</v>
      </c>
      <c r="AA282" s="24">
        <f>'Ввод данных'!N282</f>
        <v>0</v>
      </c>
      <c r="AB282" s="25" t="str">
        <f>'Ввод данных'!P282</f>
        <v>некорректно</v>
      </c>
      <c r="AC282" s="25" t="str">
        <f>'Ввод данных'!Q282</f>
        <v>некорректно</v>
      </c>
      <c r="AD282" s="25" t="str">
        <f>'Ввод данных'!R282</f>
        <v>некорректно</v>
      </c>
      <c r="AE282" s="10" t="str">
        <f>'Ввод данных'!O282</f>
        <v xml:space="preserve"> </v>
      </c>
      <c r="AF282" s="25" t="str">
        <f t="shared" si="14"/>
        <v xml:space="preserve"> </v>
      </c>
      <c r="AG282" s="25" t="str">
        <f t="shared" si="15"/>
        <v xml:space="preserve"> </v>
      </c>
      <c r="AH282" s="25" t="str">
        <f t="shared" si="16"/>
        <v xml:space="preserve"> </v>
      </c>
    </row>
    <row r="283" spans="25:34" x14ac:dyDescent="0.25">
      <c r="Y283" s="46">
        <f>'Ввод данных'!L283</f>
        <v>0</v>
      </c>
      <c r="Z283" s="46">
        <f>'Ввод данных'!M283</f>
        <v>0</v>
      </c>
      <c r="AA283" s="24">
        <f>'Ввод данных'!N283</f>
        <v>0</v>
      </c>
      <c r="AB283" s="25" t="str">
        <f>'Ввод данных'!P283</f>
        <v>некорректно</v>
      </c>
      <c r="AC283" s="25" t="str">
        <f>'Ввод данных'!Q283</f>
        <v>некорректно</v>
      </c>
      <c r="AD283" s="25" t="str">
        <f>'Ввод данных'!R283</f>
        <v>некорректно</v>
      </c>
      <c r="AE283" s="10" t="str">
        <f>'Ввод данных'!O283</f>
        <v xml:space="preserve"> </v>
      </c>
      <c r="AF283" s="25" t="str">
        <f t="shared" si="14"/>
        <v xml:space="preserve"> </v>
      </c>
      <c r="AG283" s="25" t="str">
        <f t="shared" si="15"/>
        <v xml:space="preserve"> </v>
      </c>
      <c r="AH283" s="25" t="str">
        <f t="shared" si="16"/>
        <v xml:space="preserve"> </v>
      </c>
    </row>
    <row r="284" spans="25:34" x14ac:dyDescent="0.25">
      <c r="Y284" s="46">
        <f>'Ввод данных'!L284</f>
        <v>0</v>
      </c>
      <c r="Z284" s="46">
        <f>'Ввод данных'!M284</f>
        <v>0</v>
      </c>
      <c r="AA284" s="24">
        <f>'Ввод данных'!N284</f>
        <v>0</v>
      </c>
      <c r="AB284" s="25" t="str">
        <f>'Ввод данных'!P284</f>
        <v>некорректно</v>
      </c>
      <c r="AC284" s="25" t="str">
        <f>'Ввод данных'!Q284</f>
        <v>некорректно</v>
      </c>
      <c r="AD284" s="25" t="str">
        <f>'Ввод данных'!R284</f>
        <v>некорректно</v>
      </c>
      <c r="AE284" s="10" t="str">
        <f>'Ввод данных'!O284</f>
        <v xml:space="preserve"> </v>
      </c>
      <c r="AF284" s="25" t="str">
        <f t="shared" si="14"/>
        <v xml:space="preserve"> </v>
      </c>
      <c r="AG284" s="25" t="str">
        <f t="shared" si="15"/>
        <v xml:space="preserve"> </v>
      </c>
      <c r="AH284" s="25" t="str">
        <f t="shared" si="16"/>
        <v xml:space="preserve"> </v>
      </c>
    </row>
    <row r="285" spans="25:34" x14ac:dyDescent="0.25">
      <c r="Y285" s="46">
        <f>'Ввод данных'!L285</f>
        <v>0</v>
      </c>
      <c r="Z285" s="46">
        <f>'Ввод данных'!M285</f>
        <v>0</v>
      </c>
      <c r="AA285" s="24">
        <f>'Ввод данных'!N285</f>
        <v>0</v>
      </c>
      <c r="AB285" s="25" t="str">
        <f>'Ввод данных'!P285</f>
        <v>некорректно</v>
      </c>
      <c r="AC285" s="25" t="str">
        <f>'Ввод данных'!Q285</f>
        <v>некорректно</v>
      </c>
      <c r="AD285" s="25" t="str">
        <f>'Ввод данных'!R285</f>
        <v>некорректно</v>
      </c>
      <c r="AE285" s="10" t="str">
        <f>'Ввод данных'!O285</f>
        <v xml:space="preserve"> </v>
      </c>
      <c r="AF285" s="25" t="str">
        <f t="shared" si="14"/>
        <v xml:space="preserve"> </v>
      </c>
      <c r="AG285" s="25" t="str">
        <f t="shared" si="15"/>
        <v xml:space="preserve"> </v>
      </c>
      <c r="AH285" s="25" t="str">
        <f t="shared" si="16"/>
        <v xml:space="preserve"> </v>
      </c>
    </row>
    <row r="286" spans="25:34" x14ac:dyDescent="0.25">
      <c r="Y286" s="46">
        <f>'Ввод данных'!L286</f>
        <v>0</v>
      </c>
      <c r="Z286" s="46">
        <f>'Ввод данных'!M286</f>
        <v>0</v>
      </c>
      <c r="AA286" s="24">
        <f>'Ввод данных'!N286</f>
        <v>0</v>
      </c>
      <c r="AB286" s="25" t="str">
        <f>'Ввод данных'!P286</f>
        <v>некорректно</v>
      </c>
      <c r="AC286" s="25" t="str">
        <f>'Ввод данных'!Q286</f>
        <v>некорректно</v>
      </c>
      <c r="AD286" s="25" t="str">
        <f>'Ввод данных'!R286</f>
        <v>некорректно</v>
      </c>
      <c r="AE286" s="10" t="str">
        <f>'Ввод данных'!O286</f>
        <v xml:space="preserve"> </v>
      </c>
      <c r="AF286" s="25" t="str">
        <f t="shared" si="14"/>
        <v xml:space="preserve"> </v>
      </c>
      <c r="AG286" s="25" t="str">
        <f t="shared" si="15"/>
        <v xml:space="preserve"> </v>
      </c>
      <c r="AH286" s="25" t="str">
        <f t="shared" si="16"/>
        <v xml:space="preserve"> </v>
      </c>
    </row>
    <row r="287" spans="25:34" x14ac:dyDescent="0.25">
      <c r="Y287" s="46">
        <f>'Ввод данных'!L287</f>
        <v>0</v>
      </c>
      <c r="Z287" s="46">
        <f>'Ввод данных'!M287</f>
        <v>0</v>
      </c>
      <c r="AA287" s="24">
        <f>'Ввод данных'!N287</f>
        <v>0</v>
      </c>
      <c r="AB287" s="25" t="str">
        <f>'Ввод данных'!P287</f>
        <v>некорректно</v>
      </c>
      <c r="AC287" s="25" t="str">
        <f>'Ввод данных'!Q287</f>
        <v>некорректно</v>
      </c>
      <c r="AD287" s="25" t="str">
        <f>'Ввод данных'!R287</f>
        <v>некорректно</v>
      </c>
      <c r="AE287" s="10" t="str">
        <f>'Ввод данных'!O287</f>
        <v xml:space="preserve"> </v>
      </c>
      <c r="AF287" s="25" t="str">
        <f t="shared" si="14"/>
        <v xml:space="preserve"> </v>
      </c>
      <c r="AG287" s="25" t="str">
        <f t="shared" si="15"/>
        <v xml:space="preserve"> </v>
      </c>
      <c r="AH287" s="25" t="str">
        <f t="shared" si="16"/>
        <v xml:space="preserve"> </v>
      </c>
    </row>
    <row r="288" spans="25:34" x14ac:dyDescent="0.25">
      <c r="Y288" s="46">
        <f>'Ввод данных'!L288</f>
        <v>0</v>
      </c>
      <c r="Z288" s="46">
        <f>'Ввод данных'!M288</f>
        <v>0</v>
      </c>
      <c r="AA288" s="24">
        <f>'Ввод данных'!N288</f>
        <v>0</v>
      </c>
      <c r="AB288" s="25" t="str">
        <f>'Ввод данных'!P288</f>
        <v>некорректно</v>
      </c>
      <c r="AC288" s="25" t="str">
        <f>'Ввод данных'!Q288</f>
        <v>некорректно</v>
      </c>
      <c r="AD288" s="25" t="str">
        <f>'Ввод данных'!R288</f>
        <v>некорректно</v>
      </c>
      <c r="AE288" s="10" t="str">
        <f>'Ввод данных'!O288</f>
        <v xml:space="preserve"> </v>
      </c>
      <c r="AF288" s="25" t="str">
        <f t="shared" si="14"/>
        <v xml:space="preserve"> </v>
      </c>
      <c r="AG288" s="25" t="str">
        <f t="shared" si="15"/>
        <v xml:space="preserve"> </v>
      </c>
      <c r="AH288" s="25" t="str">
        <f t="shared" si="16"/>
        <v xml:space="preserve"> </v>
      </c>
    </row>
    <row r="289" spans="22:34" x14ac:dyDescent="0.25">
      <c r="Y289" s="46">
        <f>'Ввод данных'!L289</f>
        <v>0</v>
      </c>
      <c r="Z289" s="46">
        <f>'Ввод данных'!M289</f>
        <v>0</v>
      </c>
      <c r="AA289" s="24">
        <f>'Ввод данных'!N289</f>
        <v>0</v>
      </c>
      <c r="AB289" s="25" t="str">
        <f>'Ввод данных'!P289</f>
        <v>некорректно</v>
      </c>
      <c r="AC289" s="25" t="str">
        <f>'Ввод данных'!Q289</f>
        <v>некорректно</v>
      </c>
      <c r="AD289" s="25" t="str">
        <f>'Ввод данных'!R289</f>
        <v>некорректно</v>
      </c>
      <c r="AE289" s="10" t="str">
        <f>'Ввод данных'!O289</f>
        <v xml:space="preserve"> </v>
      </c>
      <c r="AF289" s="25" t="str">
        <f t="shared" si="14"/>
        <v xml:space="preserve"> </v>
      </c>
      <c r="AG289" s="25" t="str">
        <f t="shared" si="15"/>
        <v xml:space="preserve"> </v>
      </c>
      <c r="AH289" s="25" t="str">
        <f t="shared" si="16"/>
        <v xml:space="preserve"> </v>
      </c>
    </row>
    <row r="290" spans="22:34" x14ac:dyDescent="0.25">
      <c r="Y290" s="46">
        <f>'Ввод данных'!L290</f>
        <v>0</v>
      </c>
      <c r="Z290" s="46">
        <f>'Ввод данных'!M290</f>
        <v>0</v>
      </c>
      <c r="AA290" s="24">
        <f>'Ввод данных'!N290</f>
        <v>0</v>
      </c>
      <c r="AB290" s="25" t="str">
        <f>'Ввод данных'!P290</f>
        <v>некорректно</v>
      </c>
      <c r="AC290" s="25" t="str">
        <f>'Ввод данных'!Q290</f>
        <v>некорректно</v>
      </c>
      <c r="AD290" s="25" t="str">
        <f>'Ввод данных'!R290</f>
        <v>некорректно</v>
      </c>
      <c r="AE290" s="10" t="str">
        <f>'Ввод данных'!O290</f>
        <v xml:space="preserve"> </v>
      </c>
      <c r="AF290" s="25" t="str">
        <f t="shared" si="14"/>
        <v xml:space="preserve"> </v>
      </c>
      <c r="AG290" s="25" t="str">
        <f t="shared" si="15"/>
        <v xml:space="preserve"> </v>
      </c>
      <c r="AH290" s="25" t="str">
        <f t="shared" si="16"/>
        <v xml:space="preserve"> </v>
      </c>
    </row>
    <row r="291" spans="22:34" x14ac:dyDescent="0.25">
      <c r="Y291" s="46">
        <f>'Ввод данных'!L291</f>
        <v>0</v>
      </c>
      <c r="Z291" s="46">
        <f>'Ввод данных'!M291</f>
        <v>0</v>
      </c>
      <c r="AA291" s="24">
        <f>'Ввод данных'!N291</f>
        <v>0</v>
      </c>
      <c r="AB291" s="25" t="str">
        <f>'Ввод данных'!P291</f>
        <v>некорректно</v>
      </c>
      <c r="AC291" s="25" t="str">
        <f>'Ввод данных'!Q291</f>
        <v>некорректно</v>
      </c>
      <c r="AD291" s="25" t="str">
        <f>'Ввод данных'!R291</f>
        <v>некорректно</v>
      </c>
      <c r="AE291" s="10" t="str">
        <f>'Ввод данных'!O291</f>
        <v xml:space="preserve"> </v>
      </c>
      <c r="AF291" s="25" t="str">
        <f t="shared" si="14"/>
        <v xml:space="preserve"> </v>
      </c>
      <c r="AG291" s="25" t="str">
        <f t="shared" si="15"/>
        <v xml:space="preserve"> </v>
      </c>
      <c r="AH291" s="25" t="str">
        <f t="shared" si="16"/>
        <v xml:space="preserve"> </v>
      </c>
    </row>
    <row r="292" spans="22:34" x14ac:dyDescent="0.25">
      <c r="Y292" s="46">
        <f>'Ввод данных'!L292</f>
        <v>0</v>
      </c>
      <c r="Z292" s="46">
        <f>'Ввод данных'!M292</f>
        <v>0</v>
      </c>
      <c r="AA292" s="24">
        <f>'Ввод данных'!N292</f>
        <v>0</v>
      </c>
      <c r="AB292" s="25" t="str">
        <f>'Ввод данных'!P292</f>
        <v>некорректно</v>
      </c>
      <c r="AC292" s="25" t="str">
        <f>'Ввод данных'!Q292</f>
        <v>некорректно</v>
      </c>
      <c r="AD292" s="25" t="str">
        <f>'Ввод данных'!R292</f>
        <v>некорректно</v>
      </c>
      <c r="AE292" s="10" t="str">
        <f>'Ввод данных'!O292</f>
        <v xml:space="preserve"> </v>
      </c>
      <c r="AF292" s="25" t="str">
        <f t="shared" si="14"/>
        <v xml:space="preserve"> </v>
      </c>
      <c r="AG292" s="25" t="str">
        <f t="shared" si="15"/>
        <v xml:space="preserve"> </v>
      </c>
      <c r="AH292" s="25" t="str">
        <f t="shared" si="16"/>
        <v xml:space="preserve"> </v>
      </c>
    </row>
    <row r="293" spans="22:34" x14ac:dyDescent="0.25">
      <c r="Y293" s="46">
        <f>'Ввод данных'!L293</f>
        <v>0</v>
      </c>
      <c r="Z293" s="46">
        <f>'Ввод данных'!M293</f>
        <v>0</v>
      </c>
      <c r="AA293" s="24">
        <f>'Ввод данных'!N293</f>
        <v>0</v>
      </c>
      <c r="AB293" s="25" t="str">
        <f>'Ввод данных'!P293</f>
        <v>некорректно</v>
      </c>
      <c r="AC293" s="25" t="str">
        <f>'Ввод данных'!Q293</f>
        <v>некорректно</v>
      </c>
      <c r="AD293" s="25" t="str">
        <f>'Ввод данных'!R293</f>
        <v>некорректно</v>
      </c>
      <c r="AE293" s="10" t="str">
        <f>'Ввод данных'!O293</f>
        <v xml:space="preserve"> </v>
      </c>
      <c r="AF293" s="25" t="str">
        <f t="shared" si="14"/>
        <v xml:space="preserve"> </v>
      </c>
      <c r="AG293" s="25" t="str">
        <f t="shared" si="15"/>
        <v xml:space="preserve"> </v>
      </c>
      <c r="AH293" s="25" t="str">
        <f t="shared" si="16"/>
        <v xml:space="preserve"> </v>
      </c>
    </row>
    <row r="294" spans="22:34" x14ac:dyDescent="0.25">
      <c r="Y294" s="46">
        <f>'Ввод данных'!L294</f>
        <v>0</v>
      </c>
      <c r="Z294" s="46">
        <f>'Ввод данных'!M294</f>
        <v>0</v>
      </c>
      <c r="AA294" s="24">
        <f>'Ввод данных'!N294</f>
        <v>0</v>
      </c>
      <c r="AB294" s="25" t="str">
        <f>'Ввод данных'!P294</f>
        <v>некорректно</v>
      </c>
      <c r="AC294" s="25" t="str">
        <f>'Ввод данных'!Q294</f>
        <v>некорректно</v>
      </c>
      <c r="AD294" s="25" t="str">
        <f>'Ввод данных'!R294</f>
        <v>некорректно</v>
      </c>
      <c r="AE294" s="10" t="str">
        <f>'Ввод данных'!O294</f>
        <v xml:space="preserve"> </v>
      </c>
      <c r="AF294" s="25" t="str">
        <f t="shared" si="14"/>
        <v xml:space="preserve"> </v>
      </c>
      <c r="AG294" s="25" t="str">
        <f t="shared" si="15"/>
        <v xml:space="preserve"> </v>
      </c>
      <c r="AH294" s="25" t="str">
        <f t="shared" si="16"/>
        <v xml:space="preserve"> </v>
      </c>
    </row>
    <row r="295" spans="22:34" x14ac:dyDescent="0.25">
      <c r="Y295" s="46">
        <f>'Ввод данных'!L295</f>
        <v>0</v>
      </c>
      <c r="Z295" s="46">
        <f>'Ввод данных'!M295</f>
        <v>0</v>
      </c>
      <c r="AA295" s="24">
        <f>'Ввод данных'!N295</f>
        <v>0</v>
      </c>
      <c r="AB295" s="25" t="str">
        <f>'Ввод данных'!P295</f>
        <v>некорректно</v>
      </c>
      <c r="AC295" s="25" t="str">
        <f>'Ввод данных'!Q295</f>
        <v>некорректно</v>
      </c>
      <c r="AD295" s="25" t="str">
        <f>'Ввод данных'!R295</f>
        <v>некорректно</v>
      </c>
      <c r="AE295" s="10" t="str">
        <f>'Ввод данных'!O295</f>
        <v xml:space="preserve"> </v>
      </c>
      <c r="AF295" s="25" t="str">
        <f t="shared" si="14"/>
        <v xml:space="preserve"> </v>
      </c>
      <c r="AG295" s="25" t="str">
        <f t="shared" si="15"/>
        <v xml:space="preserve"> </v>
      </c>
      <c r="AH295" s="25" t="str">
        <f t="shared" si="16"/>
        <v xml:space="preserve"> </v>
      </c>
    </row>
    <row r="296" spans="22:34" x14ac:dyDescent="0.25">
      <c r="Y296" s="46">
        <f>'Ввод данных'!L296</f>
        <v>0</v>
      </c>
      <c r="Z296" s="46">
        <f>'Ввод данных'!M296</f>
        <v>0</v>
      </c>
      <c r="AA296" s="24">
        <f>'Ввод данных'!N296</f>
        <v>0</v>
      </c>
      <c r="AB296" s="25" t="str">
        <f>'Ввод данных'!P296</f>
        <v>некорректно</v>
      </c>
      <c r="AC296" s="25" t="str">
        <f>'Ввод данных'!Q296</f>
        <v>некорректно</v>
      </c>
      <c r="AD296" s="25" t="str">
        <f>'Ввод данных'!R296</f>
        <v>некорректно</v>
      </c>
      <c r="AE296" s="10" t="str">
        <f>'Ввод данных'!O296</f>
        <v xml:space="preserve"> </v>
      </c>
      <c r="AF296" s="25" t="str">
        <f t="shared" si="14"/>
        <v xml:space="preserve"> </v>
      </c>
      <c r="AG296" s="25" t="str">
        <f t="shared" si="15"/>
        <v xml:space="preserve"> </v>
      </c>
      <c r="AH296" s="25" t="str">
        <f t="shared" si="16"/>
        <v xml:space="preserve"> </v>
      </c>
    </row>
    <row r="297" spans="22:34" x14ac:dyDescent="0.25">
      <c r="Y297" s="46">
        <f>'Ввод данных'!L297</f>
        <v>0</v>
      </c>
      <c r="Z297" s="46">
        <f>'Ввод данных'!M297</f>
        <v>0</v>
      </c>
      <c r="AA297" s="24">
        <f>'Ввод данных'!N297</f>
        <v>0</v>
      </c>
      <c r="AB297" s="25" t="str">
        <f>'Ввод данных'!P297</f>
        <v>некорректно</v>
      </c>
      <c r="AC297" s="25" t="str">
        <f>'Ввод данных'!Q297</f>
        <v>некорректно</v>
      </c>
      <c r="AD297" s="25" t="str">
        <f>'Ввод данных'!R297</f>
        <v>некорректно</v>
      </c>
      <c r="AE297" s="10" t="str">
        <f>'Ввод данных'!O297</f>
        <v xml:space="preserve"> </v>
      </c>
      <c r="AF297" s="25" t="str">
        <f t="shared" si="14"/>
        <v xml:space="preserve"> </v>
      </c>
      <c r="AG297" s="25" t="str">
        <f t="shared" si="15"/>
        <v xml:space="preserve"> </v>
      </c>
      <c r="AH297" s="25" t="str">
        <f t="shared" si="16"/>
        <v xml:space="preserve"> </v>
      </c>
    </row>
    <row r="298" spans="22:34" x14ac:dyDescent="0.25">
      <c r="Y298" s="46">
        <f>'Ввод данных'!L298</f>
        <v>0</v>
      </c>
      <c r="Z298" s="46">
        <f>'Ввод данных'!M298</f>
        <v>0</v>
      </c>
      <c r="AA298" s="24">
        <f>'Ввод данных'!N298</f>
        <v>0</v>
      </c>
      <c r="AB298" s="25" t="str">
        <f>'Ввод данных'!P298</f>
        <v>некорректно</v>
      </c>
      <c r="AC298" s="25" t="str">
        <f>'Ввод данных'!Q298</f>
        <v>некорректно</v>
      </c>
      <c r="AD298" s="25" t="str">
        <f>'Ввод данных'!R298</f>
        <v>некорректно</v>
      </c>
      <c r="AE298" s="10" t="str">
        <f>'Ввод данных'!O298</f>
        <v xml:space="preserve"> </v>
      </c>
      <c r="AF298" s="25" t="str">
        <f t="shared" si="14"/>
        <v xml:space="preserve"> </v>
      </c>
      <c r="AG298" s="25" t="str">
        <f t="shared" si="15"/>
        <v xml:space="preserve"> </v>
      </c>
      <c r="AH298" s="25" t="str">
        <f t="shared" si="16"/>
        <v xml:space="preserve"> </v>
      </c>
    </row>
    <row r="299" spans="22:34" x14ac:dyDescent="0.25">
      <c r="Y299" s="46">
        <f>'Ввод данных'!L299</f>
        <v>0</v>
      </c>
      <c r="Z299" s="46">
        <f>'Ввод данных'!M299</f>
        <v>0</v>
      </c>
      <c r="AA299" s="24">
        <f>'Ввод данных'!N299</f>
        <v>0</v>
      </c>
      <c r="AB299" s="25" t="str">
        <f>'Ввод данных'!P299</f>
        <v>некорректно</v>
      </c>
      <c r="AC299" s="25" t="str">
        <f>'Ввод данных'!Q299</f>
        <v>некорректно</v>
      </c>
      <c r="AD299" s="25" t="str">
        <f>'Ввод данных'!R299</f>
        <v>некорректно</v>
      </c>
      <c r="AE299" s="10" t="str">
        <f>'Ввод данных'!O299</f>
        <v xml:space="preserve"> </v>
      </c>
      <c r="AF299" s="25" t="str">
        <f t="shared" si="14"/>
        <v xml:space="preserve"> </v>
      </c>
      <c r="AG299" s="25" t="str">
        <f t="shared" si="15"/>
        <v xml:space="preserve"> </v>
      </c>
      <c r="AH299" s="25" t="str">
        <f t="shared" si="16"/>
        <v xml:space="preserve"> </v>
      </c>
    </row>
    <row r="300" spans="22:34" x14ac:dyDescent="0.25">
      <c r="Y300" s="46">
        <f>'Ввод данных'!L300</f>
        <v>0</v>
      </c>
      <c r="Z300" s="46">
        <f>'Ввод данных'!M300</f>
        <v>0</v>
      </c>
      <c r="AA300" s="24">
        <f>'Ввод данных'!N300</f>
        <v>0</v>
      </c>
      <c r="AB300" s="25" t="str">
        <f>'Ввод данных'!P300</f>
        <v>некорректно</v>
      </c>
      <c r="AC300" s="25" t="str">
        <f>'Ввод данных'!Q300</f>
        <v>некорректно</v>
      </c>
      <c r="AD300" s="25" t="str">
        <f>'Ввод данных'!R300</f>
        <v>некорректно</v>
      </c>
      <c r="AE300" s="10" t="str">
        <f>'Ввод данных'!O300</f>
        <v xml:space="preserve"> </v>
      </c>
      <c r="AF300" s="25" t="str">
        <f t="shared" si="14"/>
        <v xml:space="preserve"> </v>
      </c>
      <c r="AG300" s="25" t="str">
        <f t="shared" si="15"/>
        <v xml:space="preserve"> </v>
      </c>
      <c r="AH300" s="25" t="str">
        <f t="shared" si="16"/>
        <v xml:space="preserve"> </v>
      </c>
    </row>
    <row r="303" spans="22:34" x14ac:dyDescent="0.25">
      <c r="V303" s="20"/>
      <c r="W303" s="20"/>
      <c r="X303" s="20"/>
    </row>
    <row r="304" spans="22:34" x14ac:dyDescent="0.25">
      <c r="V304" s="20"/>
      <c r="W304" s="20"/>
      <c r="X304" s="20"/>
    </row>
    <row r="305" spans="22:24" x14ac:dyDescent="0.25">
      <c r="V305" s="20"/>
      <c r="W305" s="20"/>
      <c r="X305" s="20"/>
    </row>
    <row r="306" spans="22:24" x14ac:dyDescent="0.25">
      <c r="V306" s="20"/>
      <c r="W306" s="20"/>
      <c r="X306" s="20"/>
    </row>
    <row r="307" spans="22:24" x14ac:dyDescent="0.25">
      <c r="V307" s="20"/>
      <c r="W307" s="20"/>
      <c r="X307" s="20"/>
    </row>
    <row r="308" spans="22:24" x14ac:dyDescent="0.25">
      <c r="V308" s="20"/>
      <c r="W308" s="20"/>
      <c r="X308" s="20"/>
    </row>
    <row r="309" spans="22:24" x14ac:dyDescent="0.25">
      <c r="V309" s="20"/>
      <c r="W309" s="20"/>
      <c r="X309" s="20"/>
    </row>
    <row r="310" spans="22:24" x14ac:dyDescent="0.25">
      <c r="V310" s="20"/>
      <c r="W310" s="20"/>
      <c r="X310" s="20"/>
    </row>
    <row r="311" spans="22:24" x14ac:dyDescent="0.25">
      <c r="V311" s="20"/>
      <c r="W311" s="20"/>
      <c r="X311" s="20"/>
    </row>
    <row r="312" spans="22:24" x14ac:dyDescent="0.25">
      <c r="V312" s="20"/>
      <c r="W312" s="20"/>
      <c r="X312" s="20"/>
    </row>
    <row r="313" spans="22:24" x14ac:dyDescent="0.25">
      <c r="V313" s="20"/>
      <c r="W313" s="20"/>
      <c r="X313" s="20"/>
    </row>
    <row r="314" spans="22:24" x14ac:dyDescent="0.25">
      <c r="V314" s="20"/>
      <c r="W314" s="20"/>
      <c r="X314" s="20"/>
    </row>
    <row r="315" spans="22:24" x14ac:dyDescent="0.25">
      <c r="V315" s="20"/>
      <c r="W315" s="20"/>
      <c r="X315" s="20"/>
    </row>
    <row r="316" spans="22:24" x14ac:dyDescent="0.25">
      <c r="V316" s="20"/>
      <c r="W316" s="20"/>
      <c r="X316" s="20"/>
    </row>
    <row r="317" spans="22:24" x14ac:dyDescent="0.25">
      <c r="V317" s="20"/>
      <c r="W317" s="20"/>
      <c r="X317" s="20"/>
    </row>
    <row r="318" spans="22:24" x14ac:dyDescent="0.25">
      <c r="V318" s="20"/>
      <c r="W318" s="20"/>
      <c r="X318" s="20"/>
    </row>
    <row r="319" spans="22:24" x14ac:dyDescent="0.25">
      <c r="V319" s="20"/>
      <c r="W319" s="20"/>
      <c r="X319" s="20"/>
    </row>
    <row r="320" spans="22:24" x14ac:dyDescent="0.25">
      <c r="V320" s="20"/>
      <c r="W320" s="20"/>
      <c r="X320" s="20"/>
    </row>
    <row r="321" spans="22:24" x14ac:dyDescent="0.25">
      <c r="V321" s="20"/>
      <c r="W321" s="20"/>
      <c r="X321" s="20"/>
    </row>
    <row r="322" spans="22:24" x14ac:dyDescent="0.25">
      <c r="V322" s="20"/>
      <c r="W322" s="20"/>
      <c r="X322" s="20"/>
    </row>
    <row r="323" spans="22:24" x14ac:dyDescent="0.25">
      <c r="V323" s="20"/>
      <c r="W323" s="20"/>
      <c r="X323" s="20"/>
    </row>
    <row r="324" spans="22:24" x14ac:dyDescent="0.25">
      <c r="V324" s="20"/>
      <c r="W324" s="20"/>
      <c r="X324" s="20"/>
    </row>
    <row r="325" spans="22:24" x14ac:dyDescent="0.25">
      <c r="V325" s="20"/>
      <c r="W325" s="20"/>
      <c r="X325" s="20"/>
    </row>
    <row r="326" spans="22:24" x14ac:dyDescent="0.25">
      <c r="V326" s="20"/>
      <c r="W326" s="20"/>
      <c r="X326" s="20"/>
    </row>
    <row r="327" spans="22:24" x14ac:dyDescent="0.25">
      <c r="V327" s="20"/>
      <c r="W327" s="20"/>
      <c r="X327" s="20"/>
    </row>
    <row r="328" spans="22:24" x14ac:dyDescent="0.25">
      <c r="V328" s="20"/>
      <c r="W328" s="20"/>
      <c r="X328" s="20"/>
    </row>
    <row r="329" spans="22:24" x14ac:dyDescent="0.25">
      <c r="V329" s="20"/>
      <c r="W329" s="20"/>
      <c r="X329" s="20"/>
    </row>
    <row r="330" spans="22:24" x14ac:dyDescent="0.25">
      <c r="V330" s="20"/>
      <c r="W330" s="20"/>
      <c r="X330" s="20"/>
    </row>
    <row r="331" spans="22:24" x14ac:dyDescent="0.25">
      <c r="V331" s="20"/>
      <c r="W331" s="20"/>
      <c r="X331" s="20"/>
    </row>
    <row r="332" spans="22:24" x14ac:dyDescent="0.25">
      <c r="V332" s="20"/>
      <c r="W332" s="20"/>
      <c r="X332" s="20"/>
    </row>
    <row r="333" spans="22:24" x14ac:dyDescent="0.25">
      <c r="V333" s="20"/>
      <c r="W333" s="20"/>
      <c r="X333" s="20"/>
    </row>
    <row r="334" spans="22:24" x14ac:dyDescent="0.25">
      <c r="V334" s="20"/>
      <c r="W334" s="20"/>
      <c r="X334" s="20"/>
    </row>
    <row r="335" spans="22:24" x14ac:dyDescent="0.25">
      <c r="V335" s="20"/>
      <c r="W335" s="20"/>
      <c r="X335" s="20"/>
    </row>
    <row r="336" spans="22:24" x14ac:dyDescent="0.25">
      <c r="V336" s="20"/>
      <c r="W336" s="20"/>
      <c r="X336" s="20"/>
    </row>
    <row r="337" spans="22:24" x14ac:dyDescent="0.25">
      <c r="V337" s="20"/>
      <c r="W337" s="20"/>
      <c r="X337" s="20"/>
    </row>
    <row r="338" spans="22:24" x14ac:dyDescent="0.25">
      <c r="V338" s="20"/>
      <c r="W338" s="20"/>
      <c r="X338" s="20"/>
    </row>
    <row r="339" spans="22:24" x14ac:dyDescent="0.25">
      <c r="V339" s="20"/>
      <c r="W339" s="20"/>
      <c r="X339" s="20"/>
    </row>
    <row r="340" spans="22:24" x14ac:dyDescent="0.25">
      <c r="V340" s="20"/>
      <c r="W340" s="20"/>
      <c r="X340" s="20"/>
    </row>
    <row r="341" spans="22:24" x14ac:dyDescent="0.25">
      <c r="V341" s="20"/>
      <c r="W341" s="20"/>
      <c r="X341" s="20"/>
    </row>
    <row r="342" spans="22:24" x14ac:dyDescent="0.25">
      <c r="V342" s="20"/>
      <c r="W342" s="20"/>
      <c r="X342" s="20"/>
    </row>
    <row r="343" spans="22:24" x14ac:dyDescent="0.25">
      <c r="V343" s="20"/>
      <c r="W343" s="20"/>
      <c r="X343" s="20"/>
    </row>
    <row r="344" spans="22:24" x14ac:dyDescent="0.25">
      <c r="V344" s="20"/>
      <c r="W344" s="20"/>
      <c r="X344" s="20"/>
    </row>
    <row r="345" spans="22:24" x14ac:dyDescent="0.25">
      <c r="V345" s="20"/>
      <c r="W345" s="20"/>
      <c r="X345" s="20"/>
    </row>
    <row r="346" spans="22:24" x14ac:dyDescent="0.25">
      <c r="V346" s="20"/>
      <c r="W346" s="20"/>
      <c r="X346" s="20"/>
    </row>
    <row r="347" spans="22:24" x14ac:dyDescent="0.25">
      <c r="V347" s="20"/>
      <c r="W347" s="20"/>
      <c r="X347" s="20"/>
    </row>
    <row r="348" spans="22:24" x14ac:dyDescent="0.25">
      <c r="V348" s="20"/>
      <c r="W348" s="20"/>
      <c r="X348" s="20"/>
    </row>
    <row r="349" spans="22:24" x14ac:dyDescent="0.25">
      <c r="V349" s="20"/>
      <c r="W349" s="20"/>
      <c r="X349" s="20"/>
    </row>
    <row r="350" spans="22:24" x14ac:dyDescent="0.25">
      <c r="V350" s="20"/>
      <c r="W350" s="20"/>
      <c r="X350" s="20"/>
    </row>
    <row r="351" spans="22:24" x14ac:dyDescent="0.25">
      <c r="V351" s="20"/>
      <c r="W351" s="20"/>
      <c r="X351" s="20"/>
    </row>
    <row r="352" spans="22:24" x14ac:dyDescent="0.25">
      <c r="V352" s="20"/>
      <c r="W352" s="20"/>
      <c r="X352" s="20"/>
    </row>
    <row r="353" spans="22:24" x14ac:dyDescent="0.25">
      <c r="V353" s="20"/>
      <c r="W353" s="20"/>
      <c r="X353" s="20"/>
    </row>
    <row r="354" spans="22:24" x14ac:dyDescent="0.25">
      <c r="V354" s="20"/>
      <c r="W354" s="20"/>
      <c r="X354" s="20"/>
    </row>
    <row r="355" spans="22:24" x14ac:dyDescent="0.25">
      <c r="V355" s="20"/>
      <c r="W355" s="20"/>
      <c r="X355" s="20"/>
    </row>
    <row r="356" spans="22:24" x14ac:dyDescent="0.25">
      <c r="V356" s="20"/>
      <c r="W356" s="20"/>
      <c r="X356" s="20"/>
    </row>
    <row r="357" spans="22:24" x14ac:dyDescent="0.25">
      <c r="V357" s="20"/>
      <c r="W357" s="20"/>
      <c r="X357" s="20"/>
    </row>
    <row r="358" spans="22:24" x14ac:dyDescent="0.25">
      <c r="V358" s="20"/>
      <c r="W358" s="20"/>
      <c r="X358" s="20"/>
    </row>
    <row r="359" spans="22:24" x14ac:dyDescent="0.25">
      <c r="V359" s="20"/>
      <c r="W359" s="20"/>
      <c r="X359" s="20"/>
    </row>
    <row r="360" spans="22:24" x14ac:dyDescent="0.25">
      <c r="V360" s="20"/>
      <c r="W360" s="20"/>
      <c r="X360" s="20"/>
    </row>
    <row r="361" spans="22:24" x14ac:dyDescent="0.25">
      <c r="V361" s="20"/>
      <c r="W361" s="20"/>
      <c r="X361" s="20"/>
    </row>
    <row r="362" spans="22:24" x14ac:dyDescent="0.25">
      <c r="V362" s="20"/>
      <c r="W362" s="20"/>
      <c r="X362" s="20"/>
    </row>
    <row r="363" spans="22:24" x14ac:dyDescent="0.25">
      <c r="V363" s="20"/>
      <c r="W363" s="20"/>
      <c r="X363" s="20"/>
    </row>
    <row r="364" spans="22:24" x14ac:dyDescent="0.25">
      <c r="V364" s="20"/>
      <c r="W364" s="20"/>
      <c r="X364" s="20"/>
    </row>
    <row r="365" spans="22:24" x14ac:dyDescent="0.25">
      <c r="V365" s="20"/>
      <c r="W365" s="20"/>
      <c r="X365" s="20"/>
    </row>
    <row r="366" spans="22:24" x14ac:dyDescent="0.25">
      <c r="V366" s="20"/>
      <c r="W366" s="20"/>
      <c r="X366" s="20"/>
    </row>
    <row r="367" spans="22:24" x14ac:dyDescent="0.25">
      <c r="V367" s="20"/>
      <c r="W367" s="20"/>
      <c r="X367" s="20"/>
    </row>
    <row r="368" spans="22:24" x14ac:dyDescent="0.25">
      <c r="V368" s="20"/>
      <c r="W368" s="20"/>
      <c r="X368" s="20"/>
    </row>
    <row r="369" spans="22:24" x14ac:dyDescent="0.25">
      <c r="V369" s="20"/>
      <c r="W369" s="20"/>
      <c r="X369" s="20"/>
    </row>
    <row r="370" spans="22:24" x14ac:dyDescent="0.25">
      <c r="V370" s="20"/>
      <c r="W370" s="20"/>
      <c r="X370" s="20"/>
    </row>
    <row r="371" spans="22:24" x14ac:dyDescent="0.25">
      <c r="V371" s="20"/>
      <c r="W371" s="20"/>
      <c r="X371" s="20"/>
    </row>
    <row r="372" spans="22:24" x14ac:dyDescent="0.25">
      <c r="V372" s="20"/>
      <c r="W372" s="20"/>
      <c r="X372" s="20"/>
    </row>
    <row r="373" spans="22:24" x14ac:dyDescent="0.25">
      <c r="V373" s="20"/>
      <c r="W373" s="20"/>
      <c r="X373" s="20"/>
    </row>
    <row r="374" spans="22:24" x14ac:dyDescent="0.25">
      <c r="V374" s="20"/>
      <c r="W374" s="20"/>
      <c r="X374" s="20"/>
    </row>
    <row r="375" spans="22:24" x14ac:dyDescent="0.25">
      <c r="V375" s="20"/>
      <c r="W375" s="20"/>
      <c r="X375" s="20"/>
    </row>
    <row r="376" spans="22:24" x14ac:dyDescent="0.25">
      <c r="V376" s="20"/>
      <c r="W376" s="20"/>
      <c r="X376" s="20"/>
    </row>
    <row r="377" spans="22:24" x14ac:dyDescent="0.25">
      <c r="V377" s="20"/>
      <c r="W377" s="20"/>
      <c r="X377" s="20"/>
    </row>
    <row r="378" spans="22:24" x14ac:dyDescent="0.25">
      <c r="V378" s="20"/>
      <c r="W378" s="20"/>
      <c r="X378" s="20"/>
    </row>
    <row r="379" spans="22:24" x14ac:dyDescent="0.25">
      <c r="V379" s="20"/>
      <c r="W379" s="20"/>
      <c r="X379" s="20"/>
    </row>
    <row r="380" spans="22:24" x14ac:dyDescent="0.25">
      <c r="V380" s="20"/>
      <c r="W380" s="20"/>
      <c r="X380" s="20"/>
    </row>
    <row r="381" spans="22:24" x14ac:dyDescent="0.25">
      <c r="V381" s="20"/>
      <c r="W381" s="20"/>
      <c r="X381" s="20"/>
    </row>
    <row r="382" spans="22:24" x14ac:dyDescent="0.25">
      <c r="V382" s="20"/>
      <c r="W382" s="20"/>
      <c r="X382" s="20"/>
    </row>
    <row r="383" spans="22:24" x14ac:dyDescent="0.25">
      <c r="V383" s="20"/>
      <c r="W383" s="20"/>
      <c r="X383" s="20"/>
    </row>
    <row r="384" spans="22:24" x14ac:dyDescent="0.25">
      <c r="V384" s="20"/>
      <c r="W384" s="20"/>
      <c r="X384" s="20"/>
    </row>
    <row r="385" spans="22:24" x14ac:dyDescent="0.25">
      <c r="V385" s="20"/>
      <c r="W385" s="20"/>
      <c r="X385" s="20"/>
    </row>
    <row r="386" spans="22:24" x14ac:dyDescent="0.25">
      <c r="V386" s="20"/>
      <c r="W386" s="20"/>
      <c r="X386" s="20"/>
    </row>
    <row r="387" spans="22:24" x14ac:dyDescent="0.25">
      <c r="V387" s="20"/>
      <c r="W387" s="20"/>
      <c r="X387" s="20"/>
    </row>
    <row r="388" spans="22:24" x14ac:dyDescent="0.25">
      <c r="V388" s="20"/>
      <c r="W388" s="20"/>
      <c r="X388" s="20"/>
    </row>
    <row r="389" spans="22:24" x14ac:dyDescent="0.25">
      <c r="V389" s="20"/>
      <c r="W389" s="20"/>
      <c r="X389" s="20"/>
    </row>
    <row r="390" spans="22:24" x14ac:dyDescent="0.25">
      <c r="V390" s="20"/>
      <c r="W390" s="20"/>
      <c r="X390" s="20"/>
    </row>
    <row r="391" spans="22:24" x14ac:dyDescent="0.25">
      <c r="V391" s="20"/>
      <c r="W391" s="20"/>
      <c r="X391" s="20"/>
    </row>
    <row r="392" spans="22:24" x14ac:dyDescent="0.25">
      <c r="V392" s="20"/>
      <c r="W392" s="20"/>
      <c r="X392" s="20"/>
    </row>
    <row r="393" spans="22:24" x14ac:dyDescent="0.25">
      <c r="V393" s="20"/>
      <c r="W393" s="20"/>
      <c r="X393" s="20"/>
    </row>
    <row r="394" spans="22:24" x14ac:dyDescent="0.25">
      <c r="V394" s="20"/>
      <c r="W394" s="20"/>
      <c r="X394" s="20"/>
    </row>
    <row r="395" spans="22:24" x14ac:dyDescent="0.25">
      <c r="V395" s="20"/>
      <c r="W395" s="20"/>
      <c r="X395" s="20"/>
    </row>
    <row r="396" spans="22:24" x14ac:dyDescent="0.25">
      <c r="V396" s="20"/>
      <c r="W396" s="20"/>
      <c r="X396" s="20"/>
    </row>
    <row r="397" spans="22:24" x14ac:dyDescent="0.25">
      <c r="V397" s="20"/>
      <c r="W397" s="20"/>
      <c r="X397" s="20"/>
    </row>
    <row r="398" spans="22:24" x14ac:dyDescent="0.25">
      <c r="V398" s="20"/>
      <c r="W398" s="20"/>
      <c r="X398" s="20"/>
    </row>
    <row r="399" spans="22:24" x14ac:dyDescent="0.25">
      <c r="V399" s="20"/>
      <c r="W399" s="20"/>
      <c r="X399" s="20"/>
    </row>
    <row r="400" spans="22:24" x14ac:dyDescent="0.25">
      <c r="V400" s="20"/>
      <c r="W400" s="20"/>
      <c r="X400" s="20"/>
    </row>
    <row r="401" spans="22:24" x14ac:dyDescent="0.25">
      <c r="V401" s="20"/>
      <c r="W401" s="20"/>
      <c r="X401" s="20"/>
    </row>
    <row r="402" spans="22:24" x14ac:dyDescent="0.25">
      <c r="V402" s="20"/>
      <c r="W402" s="20"/>
      <c r="X402" s="20"/>
    </row>
    <row r="403" spans="22:24" x14ac:dyDescent="0.25">
      <c r="V403" s="20"/>
      <c r="W403" s="20"/>
      <c r="X403" s="20"/>
    </row>
    <row r="404" spans="22:24" x14ac:dyDescent="0.25">
      <c r="V404" s="20"/>
      <c r="W404" s="20"/>
      <c r="X404" s="20"/>
    </row>
    <row r="405" spans="22:24" x14ac:dyDescent="0.25">
      <c r="V405" s="20"/>
      <c r="W405" s="20"/>
      <c r="X405" s="20"/>
    </row>
    <row r="406" spans="22:24" x14ac:dyDescent="0.25">
      <c r="V406" s="20"/>
      <c r="W406" s="20"/>
      <c r="X406" s="20"/>
    </row>
    <row r="407" spans="22:24" x14ac:dyDescent="0.25">
      <c r="V407" s="20"/>
      <c r="W407" s="20"/>
      <c r="X407" s="20"/>
    </row>
    <row r="408" spans="22:24" x14ac:dyDescent="0.25">
      <c r="V408" s="20"/>
      <c r="W408" s="20"/>
      <c r="X408" s="20"/>
    </row>
    <row r="409" spans="22:24" x14ac:dyDescent="0.25">
      <c r="V409" s="20"/>
      <c r="W409" s="20"/>
      <c r="X409" s="20"/>
    </row>
    <row r="410" spans="22:24" x14ac:dyDescent="0.25">
      <c r="V410" s="20"/>
      <c r="W410" s="20"/>
      <c r="X410" s="20"/>
    </row>
    <row r="411" spans="22:24" x14ac:dyDescent="0.25">
      <c r="V411" s="20"/>
      <c r="W411" s="20"/>
      <c r="X411" s="20"/>
    </row>
    <row r="412" spans="22:24" x14ac:dyDescent="0.25">
      <c r="V412" s="20"/>
      <c r="W412" s="20"/>
      <c r="X412" s="20"/>
    </row>
    <row r="413" spans="22:24" x14ac:dyDescent="0.25">
      <c r="V413" s="20"/>
      <c r="W413" s="20"/>
      <c r="X413" s="20"/>
    </row>
    <row r="414" spans="22:24" x14ac:dyDescent="0.25">
      <c r="V414" s="20"/>
      <c r="W414" s="20"/>
      <c r="X414" s="20"/>
    </row>
    <row r="415" spans="22:24" x14ac:dyDescent="0.25">
      <c r="V415" s="20"/>
      <c r="W415" s="20"/>
      <c r="X415" s="20"/>
    </row>
    <row r="416" spans="22:24" x14ac:dyDescent="0.25">
      <c r="V416" s="20"/>
      <c r="W416" s="20"/>
      <c r="X416" s="20"/>
    </row>
    <row r="417" spans="22:24" x14ac:dyDescent="0.25">
      <c r="V417" s="20"/>
      <c r="W417" s="20"/>
      <c r="X417" s="20"/>
    </row>
    <row r="418" spans="22:24" x14ac:dyDescent="0.25">
      <c r="V418" s="20"/>
      <c r="W418" s="20"/>
      <c r="X418" s="20"/>
    </row>
    <row r="419" spans="22:24" x14ac:dyDescent="0.25">
      <c r="V419" s="20"/>
      <c r="W419" s="20"/>
      <c r="X419" s="20"/>
    </row>
    <row r="420" spans="22:24" x14ac:dyDescent="0.25">
      <c r="V420" s="20"/>
      <c r="W420" s="20"/>
      <c r="X420" s="20"/>
    </row>
    <row r="421" spans="22:24" x14ac:dyDescent="0.25">
      <c r="V421" s="20"/>
      <c r="W421" s="20"/>
      <c r="X421" s="20"/>
    </row>
    <row r="422" spans="22:24" x14ac:dyDescent="0.25">
      <c r="V422" s="20"/>
      <c r="W422" s="20"/>
      <c r="X422" s="20"/>
    </row>
    <row r="423" spans="22:24" x14ac:dyDescent="0.25">
      <c r="V423" s="20"/>
      <c r="W423" s="20"/>
      <c r="X423" s="20"/>
    </row>
    <row r="424" spans="22:24" x14ac:dyDescent="0.25">
      <c r="V424" s="20"/>
      <c r="W424" s="20"/>
      <c r="X424" s="20"/>
    </row>
    <row r="425" spans="22:24" x14ac:dyDescent="0.25">
      <c r="V425" s="20"/>
      <c r="W425" s="20"/>
      <c r="X425" s="20"/>
    </row>
    <row r="426" spans="22:24" x14ac:dyDescent="0.25">
      <c r="V426" s="20"/>
      <c r="W426" s="20"/>
      <c r="X426" s="20"/>
    </row>
    <row r="427" spans="22:24" x14ac:dyDescent="0.25">
      <c r="V427" s="20"/>
      <c r="W427" s="20"/>
      <c r="X427" s="20"/>
    </row>
    <row r="428" spans="22:24" x14ac:dyDescent="0.25">
      <c r="V428" s="20"/>
      <c r="W428" s="20"/>
      <c r="X428" s="20"/>
    </row>
    <row r="429" spans="22:24" x14ac:dyDescent="0.25">
      <c r="V429" s="20"/>
      <c r="W429" s="20"/>
      <c r="X429" s="20"/>
    </row>
    <row r="430" spans="22:24" x14ac:dyDescent="0.25">
      <c r="V430" s="20"/>
      <c r="W430" s="20"/>
      <c r="X430" s="20"/>
    </row>
    <row r="431" spans="22:24" x14ac:dyDescent="0.25">
      <c r="V431" s="20"/>
      <c r="W431" s="20"/>
      <c r="X431" s="20"/>
    </row>
    <row r="432" spans="22:24" x14ac:dyDescent="0.25">
      <c r="V432" s="20"/>
      <c r="W432" s="20"/>
      <c r="X432" s="20"/>
    </row>
    <row r="433" spans="22:24" x14ac:dyDescent="0.25">
      <c r="V433" s="20"/>
      <c r="W433" s="20"/>
      <c r="X433" s="20"/>
    </row>
    <row r="434" spans="22:24" x14ac:dyDescent="0.25">
      <c r="V434" s="20"/>
      <c r="W434" s="20"/>
      <c r="X434" s="20"/>
    </row>
    <row r="435" spans="22:24" x14ac:dyDescent="0.25">
      <c r="V435" s="20"/>
      <c r="W435" s="20"/>
      <c r="X435" s="20"/>
    </row>
    <row r="436" spans="22:24" x14ac:dyDescent="0.25">
      <c r="V436" s="20"/>
      <c r="W436" s="20"/>
      <c r="X436" s="20"/>
    </row>
    <row r="437" spans="22:24" x14ac:dyDescent="0.25">
      <c r="V437" s="20"/>
      <c r="W437" s="20"/>
      <c r="X437" s="20"/>
    </row>
    <row r="438" spans="22:24" x14ac:dyDescent="0.25">
      <c r="V438" s="20"/>
      <c r="W438" s="20"/>
      <c r="X438" s="20"/>
    </row>
    <row r="439" spans="22:24" x14ac:dyDescent="0.25">
      <c r="V439" s="20"/>
      <c r="W439" s="20"/>
      <c r="X439" s="20"/>
    </row>
    <row r="440" spans="22:24" x14ac:dyDescent="0.25">
      <c r="V440" s="20"/>
      <c r="W440" s="20"/>
      <c r="X440" s="20"/>
    </row>
    <row r="441" spans="22:24" x14ac:dyDescent="0.25">
      <c r="V441" s="20"/>
      <c r="W441" s="20"/>
      <c r="X441" s="20"/>
    </row>
    <row r="442" spans="22:24" x14ac:dyDescent="0.25">
      <c r="V442" s="20"/>
      <c r="W442" s="20"/>
      <c r="X442" s="20"/>
    </row>
    <row r="443" spans="22:24" x14ac:dyDescent="0.25">
      <c r="V443" s="20"/>
      <c r="W443" s="20"/>
      <c r="X443" s="20"/>
    </row>
    <row r="444" spans="22:24" x14ac:dyDescent="0.25">
      <c r="V444" s="20"/>
      <c r="W444" s="20"/>
      <c r="X444" s="20"/>
    </row>
    <row r="445" spans="22:24" x14ac:dyDescent="0.25">
      <c r="V445" s="20"/>
      <c r="W445" s="20"/>
      <c r="X445" s="20"/>
    </row>
    <row r="446" spans="22:24" x14ac:dyDescent="0.25">
      <c r="V446" s="20"/>
      <c r="W446" s="20"/>
      <c r="X446" s="20"/>
    </row>
    <row r="447" spans="22:24" x14ac:dyDescent="0.25">
      <c r="V447" s="20"/>
      <c r="W447" s="20"/>
      <c r="X447" s="20"/>
    </row>
    <row r="448" spans="22:24" x14ac:dyDescent="0.25">
      <c r="V448" s="20"/>
      <c r="W448" s="20"/>
      <c r="X448" s="20"/>
    </row>
    <row r="449" spans="22:24" x14ac:dyDescent="0.25">
      <c r="V449" s="20"/>
      <c r="W449" s="20"/>
      <c r="X449" s="20"/>
    </row>
    <row r="450" spans="22:24" x14ac:dyDescent="0.25">
      <c r="V450" s="20"/>
      <c r="W450" s="20"/>
      <c r="X450" s="20"/>
    </row>
    <row r="451" spans="22:24" x14ac:dyDescent="0.25">
      <c r="V451" s="20"/>
      <c r="W451" s="20"/>
      <c r="X451" s="20"/>
    </row>
    <row r="452" spans="22:24" x14ac:dyDescent="0.25">
      <c r="V452" s="20"/>
      <c r="W452" s="20"/>
      <c r="X452" s="20"/>
    </row>
    <row r="453" spans="22:24" x14ac:dyDescent="0.25">
      <c r="V453" s="20"/>
      <c r="W453" s="20"/>
      <c r="X453" s="20"/>
    </row>
    <row r="454" spans="22:24" x14ac:dyDescent="0.25">
      <c r="V454" s="20"/>
      <c r="W454" s="20"/>
      <c r="X454" s="20"/>
    </row>
    <row r="455" spans="22:24" x14ac:dyDescent="0.25">
      <c r="V455" s="20"/>
      <c r="W455" s="20"/>
      <c r="X455" s="20"/>
    </row>
    <row r="456" spans="22:24" x14ac:dyDescent="0.25">
      <c r="V456" s="20"/>
      <c r="W456" s="20"/>
      <c r="X456" s="20"/>
    </row>
    <row r="457" spans="22:24" x14ac:dyDescent="0.25">
      <c r="V457" s="20"/>
      <c r="W457" s="20"/>
      <c r="X457" s="20"/>
    </row>
    <row r="458" spans="22:24" x14ac:dyDescent="0.25">
      <c r="V458" s="20"/>
      <c r="W458" s="20"/>
      <c r="X458" s="20"/>
    </row>
    <row r="459" spans="22:24" x14ac:dyDescent="0.25">
      <c r="V459" s="20"/>
      <c r="W459" s="20"/>
      <c r="X459" s="20"/>
    </row>
    <row r="460" spans="22:24" x14ac:dyDescent="0.25">
      <c r="V460" s="20"/>
      <c r="W460" s="20"/>
      <c r="X460" s="20"/>
    </row>
    <row r="461" spans="22:24" x14ac:dyDescent="0.25">
      <c r="V461" s="20"/>
      <c r="W461" s="20"/>
      <c r="X461" s="20"/>
    </row>
    <row r="462" spans="22:24" x14ac:dyDescent="0.25">
      <c r="V462" s="20"/>
      <c r="W462" s="20"/>
      <c r="X462" s="20"/>
    </row>
    <row r="463" spans="22:24" x14ac:dyDescent="0.25">
      <c r="V463" s="20"/>
      <c r="W463" s="20"/>
      <c r="X463" s="20"/>
    </row>
    <row r="464" spans="22:24" x14ac:dyDescent="0.25">
      <c r="V464" s="20"/>
      <c r="W464" s="20"/>
      <c r="X464" s="20"/>
    </row>
    <row r="465" spans="22:24" x14ac:dyDescent="0.25">
      <c r="V465" s="20"/>
      <c r="W465" s="20"/>
      <c r="X465" s="20"/>
    </row>
    <row r="466" spans="22:24" x14ac:dyDescent="0.25">
      <c r="V466" s="20"/>
      <c r="W466" s="20"/>
      <c r="X466" s="20"/>
    </row>
    <row r="467" spans="22:24" x14ac:dyDescent="0.25">
      <c r="V467" s="20"/>
      <c r="W467" s="20"/>
      <c r="X467" s="20"/>
    </row>
    <row r="468" spans="22:24" x14ac:dyDescent="0.25">
      <c r="V468" s="20"/>
      <c r="W468" s="20"/>
      <c r="X468" s="20"/>
    </row>
    <row r="469" spans="22:24" x14ac:dyDescent="0.25">
      <c r="V469" s="20"/>
      <c r="W469" s="20"/>
      <c r="X469" s="20"/>
    </row>
    <row r="470" spans="22:24" x14ac:dyDescent="0.25">
      <c r="V470" s="20"/>
      <c r="W470" s="20"/>
      <c r="X470" s="20"/>
    </row>
    <row r="471" spans="22:24" x14ac:dyDescent="0.25">
      <c r="V471" s="20"/>
      <c r="W471" s="20"/>
      <c r="X471" s="20"/>
    </row>
    <row r="472" spans="22:24" x14ac:dyDescent="0.25">
      <c r="V472" s="20"/>
      <c r="W472" s="20"/>
      <c r="X472" s="20"/>
    </row>
    <row r="473" spans="22:24" x14ac:dyDescent="0.25">
      <c r="V473" s="20"/>
      <c r="W473" s="20"/>
      <c r="X473" s="20"/>
    </row>
    <row r="474" spans="22:24" x14ac:dyDescent="0.25">
      <c r="V474" s="20"/>
      <c r="W474" s="20"/>
      <c r="X474" s="20"/>
    </row>
    <row r="475" spans="22:24" x14ac:dyDescent="0.25">
      <c r="V475" s="20"/>
      <c r="W475" s="20"/>
      <c r="X475" s="20"/>
    </row>
    <row r="476" spans="22:24" x14ac:dyDescent="0.25">
      <c r="V476" s="20"/>
      <c r="W476" s="20"/>
      <c r="X476" s="20"/>
    </row>
    <row r="477" spans="22:24" x14ac:dyDescent="0.25">
      <c r="V477" s="20"/>
      <c r="W477" s="20"/>
      <c r="X477" s="20"/>
    </row>
    <row r="478" spans="22:24" x14ac:dyDescent="0.25">
      <c r="V478" s="20"/>
      <c r="W478" s="20"/>
      <c r="X478" s="20"/>
    </row>
    <row r="479" spans="22:24" x14ac:dyDescent="0.25">
      <c r="V479" s="20"/>
      <c r="W479" s="20"/>
      <c r="X479" s="20"/>
    </row>
    <row r="480" spans="22:24" x14ac:dyDescent="0.25">
      <c r="V480" s="20"/>
      <c r="W480" s="20"/>
      <c r="X480" s="20"/>
    </row>
    <row r="481" spans="22:24" x14ac:dyDescent="0.25">
      <c r="V481" s="20"/>
      <c r="W481" s="20"/>
      <c r="X481" s="20"/>
    </row>
    <row r="482" spans="22:24" x14ac:dyDescent="0.25">
      <c r="V482" s="20"/>
      <c r="W482" s="20"/>
      <c r="X482" s="20"/>
    </row>
    <row r="483" spans="22:24" x14ac:dyDescent="0.25">
      <c r="V483" s="20"/>
      <c r="W483" s="20"/>
      <c r="X483" s="20"/>
    </row>
    <row r="484" spans="22:24" x14ac:dyDescent="0.25">
      <c r="V484" s="20"/>
      <c r="W484" s="20"/>
      <c r="X484" s="20"/>
    </row>
    <row r="485" spans="22:24" x14ac:dyDescent="0.25">
      <c r="V485" s="20"/>
      <c r="W485" s="20"/>
      <c r="X485" s="20"/>
    </row>
    <row r="486" spans="22:24" x14ac:dyDescent="0.25">
      <c r="V486" s="20"/>
      <c r="W486" s="20"/>
      <c r="X486" s="20"/>
    </row>
    <row r="487" spans="22:24" x14ac:dyDescent="0.25">
      <c r="V487" s="20"/>
      <c r="W487" s="20"/>
      <c r="X487" s="20"/>
    </row>
    <row r="488" spans="22:24" x14ac:dyDescent="0.25">
      <c r="V488" s="20"/>
      <c r="W488" s="20"/>
      <c r="X488" s="20"/>
    </row>
    <row r="489" spans="22:24" x14ac:dyDescent="0.25">
      <c r="V489" s="20"/>
      <c r="W489" s="20"/>
      <c r="X489" s="20"/>
    </row>
    <row r="490" spans="22:24" x14ac:dyDescent="0.25">
      <c r="V490" s="20"/>
      <c r="W490" s="20"/>
      <c r="X490" s="20"/>
    </row>
    <row r="491" spans="22:24" x14ac:dyDescent="0.25">
      <c r="V491" s="20"/>
      <c r="W491" s="20"/>
      <c r="X491" s="20"/>
    </row>
    <row r="492" spans="22:24" x14ac:dyDescent="0.25">
      <c r="V492" s="20"/>
      <c r="W492" s="20"/>
      <c r="X492" s="20"/>
    </row>
    <row r="493" spans="22:24" x14ac:dyDescent="0.25">
      <c r="V493" s="20"/>
      <c r="W493" s="20"/>
      <c r="X493" s="20"/>
    </row>
    <row r="494" spans="22:24" x14ac:dyDescent="0.25">
      <c r="V494" s="20"/>
      <c r="W494" s="20"/>
      <c r="X494" s="20"/>
    </row>
    <row r="495" spans="22:24" x14ac:dyDescent="0.25">
      <c r="V495" s="20"/>
      <c r="W495" s="20"/>
      <c r="X495" s="20"/>
    </row>
    <row r="496" spans="22:24" x14ac:dyDescent="0.25">
      <c r="V496" s="20"/>
      <c r="W496" s="20"/>
      <c r="X496" s="20"/>
    </row>
    <row r="497" spans="22:24" x14ac:dyDescent="0.25">
      <c r="V497" s="20"/>
      <c r="W497" s="20"/>
      <c r="X497" s="20"/>
    </row>
    <row r="498" spans="22:24" x14ac:dyDescent="0.25">
      <c r="V498" s="20"/>
      <c r="W498" s="20"/>
      <c r="X498" s="20"/>
    </row>
    <row r="499" spans="22:24" x14ac:dyDescent="0.25">
      <c r="V499" s="20"/>
      <c r="W499" s="20"/>
      <c r="X499" s="20"/>
    </row>
    <row r="500" spans="22:24" x14ac:dyDescent="0.25">
      <c r="V500" s="20"/>
      <c r="W500" s="20"/>
      <c r="X500" s="20"/>
    </row>
    <row r="501" spans="22:24" x14ac:dyDescent="0.25">
      <c r="V501" s="20"/>
      <c r="W501" s="20"/>
      <c r="X501" s="20"/>
    </row>
    <row r="502" spans="22:24" x14ac:dyDescent="0.25">
      <c r="V502" s="20"/>
      <c r="W502" s="20"/>
      <c r="X502" s="20"/>
    </row>
    <row r="503" spans="22:24" x14ac:dyDescent="0.25">
      <c r="V503" s="20"/>
      <c r="W503" s="20"/>
      <c r="X503" s="20"/>
    </row>
    <row r="504" spans="22:24" x14ac:dyDescent="0.25">
      <c r="V504" s="20"/>
      <c r="W504" s="20"/>
      <c r="X504" s="20"/>
    </row>
    <row r="505" spans="22:24" x14ac:dyDescent="0.25">
      <c r="V505" s="20"/>
      <c r="W505" s="20"/>
      <c r="X505" s="20"/>
    </row>
    <row r="506" spans="22:24" x14ac:dyDescent="0.25">
      <c r="V506" s="20"/>
      <c r="W506" s="20"/>
      <c r="X506" s="20"/>
    </row>
    <row r="507" spans="22:24" x14ac:dyDescent="0.25">
      <c r="V507" s="20"/>
      <c r="W507" s="20"/>
      <c r="X507" s="20"/>
    </row>
    <row r="508" spans="22:24" x14ac:dyDescent="0.25">
      <c r="V508" s="20"/>
      <c r="W508" s="20"/>
      <c r="X508" s="20"/>
    </row>
    <row r="509" spans="22:24" x14ac:dyDescent="0.25">
      <c r="V509" s="20"/>
      <c r="W509" s="20"/>
      <c r="X509" s="20"/>
    </row>
    <row r="510" spans="22:24" x14ac:dyDescent="0.25">
      <c r="V510" s="20"/>
      <c r="W510" s="20"/>
      <c r="X510" s="20"/>
    </row>
    <row r="511" spans="22:24" x14ac:dyDescent="0.25">
      <c r="V511" s="20"/>
      <c r="W511" s="20"/>
      <c r="X511" s="20"/>
    </row>
    <row r="512" spans="22:24" x14ac:dyDescent="0.25">
      <c r="V512" s="20"/>
      <c r="W512" s="20"/>
      <c r="X512" s="20"/>
    </row>
    <row r="513" spans="22:24" x14ac:dyDescent="0.25">
      <c r="V513" s="20"/>
      <c r="W513" s="20"/>
      <c r="X513" s="20"/>
    </row>
    <row r="514" spans="22:24" x14ac:dyDescent="0.25">
      <c r="V514" s="20"/>
      <c r="W514" s="20"/>
      <c r="X514" s="20"/>
    </row>
    <row r="515" spans="22:24" x14ac:dyDescent="0.25">
      <c r="V515" s="20"/>
      <c r="W515" s="20"/>
      <c r="X515" s="20"/>
    </row>
    <row r="516" spans="22:24" x14ac:dyDescent="0.25">
      <c r="V516" s="20"/>
      <c r="W516" s="20"/>
      <c r="X516" s="20"/>
    </row>
    <row r="517" spans="22:24" x14ac:dyDescent="0.25">
      <c r="V517" s="20"/>
      <c r="W517" s="20"/>
      <c r="X517" s="20"/>
    </row>
    <row r="518" spans="22:24" x14ac:dyDescent="0.25">
      <c r="V518" s="20"/>
      <c r="W518" s="20"/>
      <c r="X518" s="20"/>
    </row>
    <row r="519" spans="22:24" x14ac:dyDescent="0.25">
      <c r="V519" s="20"/>
      <c r="W519" s="20"/>
      <c r="X519" s="20"/>
    </row>
    <row r="520" spans="22:24" x14ac:dyDescent="0.25">
      <c r="V520" s="20"/>
      <c r="W520" s="20"/>
      <c r="X520" s="20"/>
    </row>
    <row r="521" spans="22:24" x14ac:dyDescent="0.25">
      <c r="V521" s="20"/>
      <c r="W521" s="20"/>
      <c r="X521" s="20"/>
    </row>
    <row r="522" spans="22:24" x14ac:dyDescent="0.25">
      <c r="V522" s="20"/>
      <c r="W522" s="20"/>
      <c r="X522" s="20"/>
    </row>
    <row r="523" spans="22:24" x14ac:dyDescent="0.25">
      <c r="V523" s="20"/>
      <c r="W523" s="20"/>
      <c r="X523" s="20"/>
    </row>
    <row r="524" spans="22:24" x14ac:dyDescent="0.25">
      <c r="V524" s="20"/>
      <c r="W524" s="20"/>
      <c r="X524" s="20"/>
    </row>
    <row r="525" spans="22:24" x14ac:dyDescent="0.25">
      <c r="V525" s="20"/>
      <c r="W525" s="20"/>
      <c r="X525" s="20"/>
    </row>
    <row r="526" spans="22:24" x14ac:dyDescent="0.25">
      <c r="V526" s="20"/>
      <c r="W526" s="20"/>
      <c r="X526" s="20"/>
    </row>
    <row r="527" spans="22:24" x14ac:dyDescent="0.25">
      <c r="V527" s="20"/>
      <c r="W527" s="20"/>
      <c r="X527" s="20"/>
    </row>
    <row r="528" spans="22:24" x14ac:dyDescent="0.25">
      <c r="V528" s="20"/>
      <c r="W528" s="20"/>
      <c r="X528" s="20"/>
    </row>
    <row r="529" spans="22:24" x14ac:dyDescent="0.25">
      <c r="V529" s="20"/>
      <c r="W529" s="20"/>
      <c r="X529" s="20"/>
    </row>
    <row r="530" spans="22:24" x14ac:dyDescent="0.25">
      <c r="V530" s="20"/>
      <c r="W530" s="20"/>
      <c r="X530" s="20"/>
    </row>
    <row r="531" spans="22:24" x14ac:dyDescent="0.25">
      <c r="V531" s="20"/>
      <c r="W531" s="20"/>
      <c r="X531" s="20"/>
    </row>
    <row r="532" spans="22:24" x14ac:dyDescent="0.25">
      <c r="V532" s="20"/>
      <c r="W532" s="20"/>
      <c r="X532" s="20"/>
    </row>
    <row r="533" spans="22:24" x14ac:dyDescent="0.25">
      <c r="V533" s="20"/>
      <c r="W533" s="20"/>
      <c r="X533" s="20"/>
    </row>
    <row r="534" spans="22:24" x14ac:dyDescent="0.25">
      <c r="V534" s="20"/>
      <c r="W534" s="20"/>
      <c r="X534" s="20"/>
    </row>
    <row r="535" spans="22:24" x14ac:dyDescent="0.25">
      <c r="V535" s="20"/>
      <c r="W535" s="20"/>
      <c r="X535" s="20"/>
    </row>
    <row r="536" spans="22:24" x14ac:dyDescent="0.25">
      <c r="V536" s="20"/>
      <c r="W536" s="20"/>
      <c r="X536" s="20"/>
    </row>
    <row r="537" spans="22:24" x14ac:dyDescent="0.25">
      <c r="V537" s="20"/>
      <c r="W537" s="20"/>
      <c r="X537" s="20"/>
    </row>
    <row r="538" spans="22:24" x14ac:dyDescent="0.25">
      <c r="V538" s="20"/>
      <c r="W538" s="20"/>
      <c r="X538" s="20"/>
    </row>
    <row r="539" spans="22:24" x14ac:dyDescent="0.25">
      <c r="V539" s="20"/>
      <c r="W539" s="20"/>
      <c r="X539" s="20"/>
    </row>
    <row r="540" spans="22:24" x14ac:dyDescent="0.25">
      <c r="V540" s="20"/>
      <c r="W540" s="20"/>
      <c r="X540" s="20"/>
    </row>
    <row r="541" spans="22:24" x14ac:dyDescent="0.25">
      <c r="V541" s="20"/>
      <c r="W541" s="20"/>
      <c r="X541" s="20"/>
    </row>
    <row r="542" spans="22:24" x14ac:dyDescent="0.25">
      <c r="V542" s="20"/>
      <c r="W542" s="20"/>
      <c r="X542" s="20"/>
    </row>
    <row r="543" spans="22:24" x14ac:dyDescent="0.25">
      <c r="V543" s="20"/>
      <c r="W543" s="20"/>
      <c r="X543" s="20"/>
    </row>
    <row r="544" spans="22:24" x14ac:dyDescent="0.25">
      <c r="V544" s="20"/>
      <c r="W544" s="20"/>
      <c r="X544" s="20"/>
    </row>
    <row r="545" spans="22:24" x14ac:dyDescent="0.25">
      <c r="V545" s="20"/>
      <c r="W545" s="20"/>
      <c r="X545" s="20"/>
    </row>
    <row r="546" spans="22:24" x14ac:dyDescent="0.25">
      <c r="V546" s="20"/>
      <c r="W546" s="20"/>
      <c r="X546" s="20"/>
    </row>
    <row r="547" spans="22:24" x14ac:dyDescent="0.25">
      <c r="V547" s="20"/>
      <c r="W547" s="20"/>
      <c r="X547" s="20"/>
    </row>
    <row r="548" spans="22:24" x14ac:dyDescent="0.25">
      <c r="V548" s="20"/>
      <c r="W548" s="20"/>
      <c r="X548" s="20"/>
    </row>
    <row r="549" spans="22:24" x14ac:dyDescent="0.25">
      <c r="V549" s="20"/>
      <c r="W549" s="20"/>
      <c r="X549" s="20"/>
    </row>
    <row r="550" spans="22:24" x14ac:dyDescent="0.25">
      <c r="V550" s="20"/>
      <c r="W550" s="20"/>
      <c r="X550" s="20"/>
    </row>
    <row r="551" spans="22:24" x14ac:dyDescent="0.25">
      <c r="V551" s="20"/>
      <c r="W551" s="20"/>
      <c r="X551" s="20"/>
    </row>
    <row r="552" spans="22:24" x14ac:dyDescent="0.25">
      <c r="V552" s="20"/>
      <c r="W552" s="20"/>
      <c r="X552" s="20"/>
    </row>
    <row r="553" spans="22:24" x14ac:dyDescent="0.25">
      <c r="V553" s="20"/>
      <c r="W553" s="20"/>
      <c r="X553" s="20"/>
    </row>
    <row r="554" spans="22:24" x14ac:dyDescent="0.25">
      <c r="V554" s="20"/>
      <c r="W554" s="20"/>
      <c r="X554" s="20"/>
    </row>
    <row r="555" spans="22:24" x14ac:dyDescent="0.25">
      <c r="V555" s="20"/>
      <c r="W555" s="20"/>
      <c r="X555" s="20"/>
    </row>
    <row r="556" spans="22:24" x14ac:dyDescent="0.25">
      <c r="V556" s="20"/>
      <c r="W556" s="20"/>
      <c r="X556" s="20"/>
    </row>
    <row r="557" spans="22:24" x14ac:dyDescent="0.25">
      <c r="V557" s="20"/>
      <c r="W557" s="20"/>
      <c r="X557" s="20"/>
    </row>
    <row r="558" spans="22:24" x14ac:dyDescent="0.25">
      <c r="V558" s="20"/>
      <c r="W558" s="20"/>
      <c r="X558" s="20"/>
    </row>
    <row r="559" spans="22:24" x14ac:dyDescent="0.25">
      <c r="V559" s="20"/>
      <c r="W559" s="20"/>
      <c r="X559" s="20"/>
    </row>
    <row r="560" spans="22:24" x14ac:dyDescent="0.25">
      <c r="V560" s="20"/>
      <c r="W560" s="20"/>
      <c r="X560" s="20"/>
    </row>
    <row r="561" spans="22:24" x14ac:dyDescent="0.25">
      <c r="V561" s="20"/>
      <c r="W561" s="20"/>
      <c r="X561" s="20"/>
    </row>
    <row r="562" spans="22:24" x14ac:dyDescent="0.25">
      <c r="V562" s="20"/>
      <c r="W562" s="20"/>
      <c r="X562" s="20"/>
    </row>
    <row r="563" spans="22:24" x14ac:dyDescent="0.25">
      <c r="V563" s="20"/>
      <c r="W563" s="20"/>
      <c r="X563" s="20"/>
    </row>
    <row r="564" spans="22:24" x14ac:dyDescent="0.25">
      <c r="V564" s="20"/>
      <c r="W564" s="20"/>
      <c r="X564" s="20"/>
    </row>
    <row r="565" spans="22:24" x14ac:dyDescent="0.25">
      <c r="V565" s="20"/>
      <c r="W565" s="20"/>
      <c r="X565" s="20"/>
    </row>
    <row r="566" spans="22:24" x14ac:dyDescent="0.25">
      <c r="V566" s="20"/>
      <c r="W566" s="20"/>
      <c r="X566" s="20"/>
    </row>
    <row r="567" spans="22:24" x14ac:dyDescent="0.25">
      <c r="V567" s="20"/>
      <c r="W567" s="20"/>
      <c r="X567" s="20"/>
    </row>
    <row r="568" spans="22:24" x14ac:dyDescent="0.25">
      <c r="V568" s="20"/>
      <c r="W568" s="20"/>
      <c r="X568" s="20"/>
    </row>
    <row r="569" spans="22:24" x14ac:dyDescent="0.25">
      <c r="V569" s="20"/>
      <c r="W569" s="20"/>
      <c r="X569" s="20"/>
    </row>
    <row r="570" spans="22:24" x14ac:dyDescent="0.25">
      <c r="V570" s="20"/>
      <c r="W570" s="20"/>
      <c r="X570" s="20"/>
    </row>
    <row r="571" spans="22:24" x14ac:dyDescent="0.25">
      <c r="V571" s="20"/>
      <c r="W571" s="20"/>
      <c r="X571" s="20"/>
    </row>
    <row r="572" spans="22:24" x14ac:dyDescent="0.25">
      <c r="V572" s="20"/>
      <c r="W572" s="20"/>
      <c r="X572" s="20"/>
    </row>
    <row r="573" spans="22:24" x14ac:dyDescent="0.25">
      <c r="V573" s="20"/>
      <c r="W573" s="20"/>
      <c r="X573" s="20"/>
    </row>
    <row r="574" spans="22:24" x14ac:dyDescent="0.25">
      <c r="V574" s="20"/>
      <c r="W574" s="20"/>
      <c r="X574" s="20"/>
    </row>
    <row r="575" spans="22:24" x14ac:dyDescent="0.25">
      <c r="V575" s="20"/>
      <c r="W575" s="20"/>
      <c r="X575" s="20"/>
    </row>
    <row r="576" spans="22:24" x14ac:dyDescent="0.25">
      <c r="V576" s="20"/>
      <c r="W576" s="20"/>
      <c r="X576" s="20"/>
    </row>
    <row r="577" spans="22:24" x14ac:dyDescent="0.25">
      <c r="V577" s="20"/>
      <c r="W577" s="20"/>
      <c r="X577" s="20"/>
    </row>
    <row r="578" spans="22:24" x14ac:dyDescent="0.25">
      <c r="V578" s="20"/>
      <c r="W578" s="20"/>
      <c r="X578" s="20"/>
    </row>
    <row r="579" spans="22:24" x14ac:dyDescent="0.25">
      <c r="V579" s="20"/>
      <c r="W579" s="20"/>
      <c r="X579" s="20"/>
    </row>
    <row r="580" spans="22:24" x14ac:dyDescent="0.25">
      <c r="V580" s="20"/>
      <c r="W580" s="20"/>
      <c r="X580" s="20"/>
    </row>
    <row r="581" spans="22:24" x14ac:dyDescent="0.25">
      <c r="V581" s="20"/>
      <c r="W581" s="20"/>
      <c r="X581" s="20"/>
    </row>
    <row r="582" spans="22:24" x14ac:dyDescent="0.25">
      <c r="V582" s="20"/>
      <c r="W582" s="20"/>
      <c r="X582" s="20"/>
    </row>
    <row r="583" spans="22:24" x14ac:dyDescent="0.25">
      <c r="V583" s="20"/>
      <c r="W583" s="20"/>
      <c r="X583" s="20"/>
    </row>
    <row r="584" spans="22:24" x14ac:dyDescent="0.25">
      <c r="V584" s="20"/>
      <c r="W584" s="20"/>
      <c r="X584" s="20"/>
    </row>
    <row r="585" spans="22:24" x14ac:dyDescent="0.25">
      <c r="V585" s="20"/>
      <c r="W585" s="20"/>
      <c r="X585" s="20"/>
    </row>
    <row r="586" spans="22:24" x14ac:dyDescent="0.25">
      <c r="V586" s="20"/>
      <c r="W586" s="20"/>
      <c r="X586" s="20"/>
    </row>
    <row r="587" spans="22:24" x14ac:dyDescent="0.25">
      <c r="V587" s="20"/>
      <c r="W587" s="20"/>
      <c r="X587" s="20"/>
    </row>
    <row r="588" spans="22:24" x14ac:dyDescent="0.25">
      <c r="V588" s="20"/>
      <c r="W588" s="20"/>
      <c r="X588" s="20"/>
    </row>
    <row r="589" spans="22:24" x14ac:dyDescent="0.25">
      <c r="V589" s="20"/>
      <c r="W589" s="20"/>
      <c r="X589" s="20"/>
    </row>
    <row r="590" spans="22:24" x14ac:dyDescent="0.25">
      <c r="V590" s="20"/>
      <c r="W590" s="20"/>
      <c r="X590" s="20"/>
    </row>
    <row r="591" spans="22:24" x14ac:dyDescent="0.25">
      <c r="V591" s="20"/>
      <c r="W591" s="20"/>
      <c r="X591" s="20"/>
    </row>
    <row r="592" spans="22:24" x14ac:dyDescent="0.25">
      <c r="V592" s="20"/>
      <c r="W592" s="20"/>
      <c r="X592" s="20"/>
    </row>
    <row r="593" spans="22:24" x14ac:dyDescent="0.25">
      <c r="V593" s="20"/>
      <c r="W593" s="20"/>
      <c r="X593" s="20"/>
    </row>
    <row r="594" spans="22:24" x14ac:dyDescent="0.25">
      <c r="V594" s="20"/>
      <c r="W594" s="20"/>
      <c r="X594" s="20"/>
    </row>
    <row r="595" spans="22:24" x14ac:dyDescent="0.25">
      <c r="V595" s="20"/>
      <c r="W595" s="20"/>
      <c r="X595" s="20"/>
    </row>
    <row r="596" spans="22:24" x14ac:dyDescent="0.25">
      <c r="V596" s="20"/>
      <c r="W596" s="20"/>
      <c r="X596" s="20"/>
    </row>
    <row r="597" spans="22:24" x14ac:dyDescent="0.25">
      <c r="V597" s="20"/>
      <c r="W597" s="20"/>
      <c r="X597" s="20"/>
    </row>
    <row r="598" spans="22:24" x14ac:dyDescent="0.25">
      <c r="V598" s="20"/>
      <c r="W598" s="20"/>
      <c r="X598" s="20"/>
    </row>
    <row r="599" spans="22:24" x14ac:dyDescent="0.25">
      <c r="V599" s="20"/>
      <c r="W599" s="20"/>
      <c r="X599" s="20"/>
    </row>
  </sheetData>
  <sheetProtection password="DC1B" sheet="1" objects="1" scenarios="1" selectLockedCells="1" selectUnlockedCells="1"/>
  <sortState ref="B3:B89">
    <sortCondition ref="B89"/>
  </sortState>
  <customSheetViews>
    <customSheetView guid="{28593A87-E4D4-4385-83FD-6149FFC149DA}" hiddenColumns="1" topLeftCell="H1">
      <pane ySplit="1" topLeftCell="A2" activePane="bottomLeft" state="frozen"/>
      <selection pane="bottomLeft" sqref="A1:XFD1048576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Y2:AA2"/>
  </mergeCells>
  <phoneticPr fontId="0" type="noConversion"/>
  <conditionalFormatting sqref="Y3">
    <cfRule type="containsText" dxfId="13" priority="29" operator="containsText" text="ПРОВЕРИТЬ">
      <formula>NOT(ISERROR(SEARCH("ПРОВЕРИТЬ",Y3)))</formula>
    </cfRule>
    <cfRule type="containsText" dxfId="12" priority="30" operator="containsText" text="ПРОВЕРИТЬ">
      <formula>NOT(ISERROR(SEARCH("ПРОВЕРИТЬ",Y3)))</formula>
    </cfRule>
  </conditionalFormatting>
  <conditionalFormatting sqref="Z3">
    <cfRule type="containsText" dxfId="11" priority="27" operator="containsText" text="ПРОВЕРИТЬ">
      <formula>NOT(ISERROR(SEARCH("ПРОВЕРИТЬ",Z3)))</formula>
    </cfRule>
    <cfRule type="containsText" dxfId="10" priority="28" operator="containsText" text="ПРОВЕРИТЬ">
      <formula>NOT(ISERROR(SEARCH("ПРОВЕРИТЬ",Z3)))</formula>
    </cfRule>
  </conditionalFormatting>
  <conditionalFormatting sqref="AA3">
    <cfRule type="containsText" dxfId="9" priority="25" operator="containsText" text="ПРОВЕРИТЬ">
      <formula>NOT(ISERROR(SEARCH("ПРОВЕРИТЬ",AA3)))</formula>
    </cfRule>
    <cfRule type="containsText" dxfId="8" priority="26" operator="containsText" text="ПРОВЕРИТЬ">
      <formula>NOT(ISERROR(SEARCH("ПРОВЕРИТЬ",AA3)))</formula>
    </cfRule>
  </conditionalFormatting>
  <conditionalFormatting sqref="AE4:AE300">
    <cfRule type="containsText" dxfId="7" priority="24" operator="containsText" text="проверить">
      <formula>NOT(ISERROR(SEARCH("проверить",AE4)))</formula>
    </cfRule>
  </conditionalFormatting>
  <conditionalFormatting sqref="AF2:AH3">
    <cfRule type="cellIs" dxfId="6" priority="21" operator="greaterThan">
      <formula>0.33</formula>
    </cfRule>
  </conditionalFormatting>
  <conditionalFormatting sqref="Q4">
    <cfRule type="containsText" dxfId="5" priority="19" operator="containsText" text="проверить">
      <formula>NOT(ISERROR(SEARCH("проверить",Q4)))</formula>
    </cfRule>
  </conditionalFormatting>
  <conditionalFormatting sqref="N2">
    <cfRule type="cellIs" dxfId="4" priority="6" operator="greaterThan">
      <formula>0</formula>
    </cfRule>
  </conditionalFormatting>
  <conditionalFormatting sqref="J15">
    <cfRule type="containsText" dxfId="3" priority="2" operator="containsText" text="проверить">
      <formula>NOT(ISERROR(SEARCH("проверить",J15)))</formula>
    </cfRule>
  </conditionalFormatting>
  <conditionalFormatting sqref="K7">
    <cfRule type="containsText" dxfId="2" priority="4" operator="containsText" text="действующий меньше среднерыночного">
      <formula>NOT(ISERROR(SEARCH("действующий меньше среднерыночного",K7)))</formula>
    </cfRule>
  </conditionalFormatting>
  <conditionalFormatting sqref="J9">
    <cfRule type="containsText" dxfId="1" priority="3" operator="containsText" text="проверить">
      <formula>NOT(ISERROR(SEARCH("проверить",J9)))</formula>
    </cfRule>
  </conditionalFormatting>
  <conditionalFormatting sqref="I14">
    <cfRule type="containsText" dxfId="0" priority="1" operator="containsText" text=" ">
      <formula>NOT(ISERROR(SEARCH(" ",I14)))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7"/>
  <sheetViews>
    <sheetView workbookViewId="0">
      <selection activeCell="A17" sqref="A17"/>
    </sheetView>
  </sheetViews>
  <sheetFormatPr defaultRowHeight="12.75" x14ac:dyDescent="0.2"/>
  <cols>
    <col min="1" max="1" width="27.28515625" customWidth="1"/>
  </cols>
  <sheetData>
    <row r="1" spans="1:1" x14ac:dyDescent="0.2">
      <c r="A1" s="4" t="s">
        <v>30</v>
      </c>
    </row>
    <row r="2" spans="1:1" x14ac:dyDescent="0.2">
      <c r="A2" s="4" t="s">
        <v>103</v>
      </c>
    </row>
    <row r="3" spans="1:1" x14ac:dyDescent="0.2">
      <c r="A3" s="4" t="s">
        <v>31</v>
      </c>
    </row>
    <row r="4" spans="1:1" x14ac:dyDescent="0.2">
      <c r="A4" s="5" t="s">
        <v>31</v>
      </c>
    </row>
    <row r="5" spans="1:1" x14ac:dyDescent="0.2">
      <c r="A5" s="4" t="s">
        <v>32</v>
      </c>
    </row>
    <row r="6" spans="1:1" x14ac:dyDescent="0.2">
      <c r="A6" s="5" t="s">
        <v>32</v>
      </c>
    </row>
    <row r="7" spans="1:1" x14ac:dyDescent="0.2">
      <c r="A7" s="5" t="s">
        <v>33</v>
      </c>
    </row>
    <row r="8" spans="1:1" x14ac:dyDescent="0.2">
      <c r="A8" s="4" t="s">
        <v>34</v>
      </c>
    </row>
    <row r="9" spans="1:1" x14ac:dyDescent="0.2">
      <c r="A9" s="4" t="s">
        <v>35</v>
      </c>
    </row>
    <row r="10" spans="1:1" x14ac:dyDescent="0.2">
      <c r="A10" s="5" t="s">
        <v>35</v>
      </c>
    </row>
    <row r="11" spans="1:1" x14ac:dyDescent="0.2">
      <c r="A11" s="5" t="s">
        <v>36</v>
      </c>
    </row>
    <row r="12" spans="1:1" x14ac:dyDescent="0.2">
      <c r="A12" s="4" t="s">
        <v>37</v>
      </c>
    </row>
    <row r="13" spans="1:1" x14ac:dyDescent="0.2">
      <c r="A13" s="4" t="s">
        <v>104</v>
      </c>
    </row>
    <row r="14" spans="1:1" x14ac:dyDescent="0.2">
      <c r="A14" s="4" t="s">
        <v>38</v>
      </c>
    </row>
    <row r="15" spans="1:1" x14ac:dyDescent="0.2">
      <c r="A15" s="4" t="s">
        <v>14</v>
      </c>
    </row>
    <row r="16" spans="1:1" x14ac:dyDescent="0.2">
      <c r="A16" s="4" t="s">
        <v>105</v>
      </c>
    </row>
    <row r="17" spans="1:1" x14ac:dyDescent="0.2">
      <c r="A17" s="4" t="s">
        <v>39</v>
      </c>
    </row>
    <row r="18" spans="1:1" x14ac:dyDescent="0.2">
      <c r="A18" s="4" t="s">
        <v>106</v>
      </c>
    </row>
    <row r="19" spans="1:1" x14ac:dyDescent="0.2">
      <c r="A19" s="5" t="s">
        <v>107</v>
      </c>
    </row>
    <row r="20" spans="1:1" x14ac:dyDescent="0.2">
      <c r="A20" s="5" t="s">
        <v>108</v>
      </c>
    </row>
    <row r="21" spans="1:1" x14ac:dyDescent="0.2">
      <c r="A21" s="4" t="s">
        <v>40</v>
      </c>
    </row>
    <row r="22" spans="1:1" x14ac:dyDescent="0.2">
      <c r="A22" s="5" t="s">
        <v>41</v>
      </c>
    </row>
    <row r="23" spans="1:1" x14ac:dyDescent="0.2">
      <c r="A23" s="4" t="s">
        <v>42</v>
      </c>
    </row>
    <row r="24" spans="1:1" x14ac:dyDescent="0.2">
      <c r="A24" s="4" t="s">
        <v>43</v>
      </c>
    </row>
    <row r="25" spans="1:1" x14ac:dyDescent="0.2">
      <c r="A25" s="4" t="s">
        <v>44</v>
      </c>
    </row>
    <row r="26" spans="1:1" x14ac:dyDescent="0.2">
      <c r="A26" s="4" t="s">
        <v>45</v>
      </c>
    </row>
    <row r="27" spans="1:1" x14ac:dyDescent="0.2">
      <c r="A27" s="4" t="s">
        <v>17</v>
      </c>
    </row>
    <row r="28" spans="1:1" x14ac:dyDescent="0.2">
      <c r="A28" s="5" t="s">
        <v>46</v>
      </c>
    </row>
    <row r="29" spans="1:1" x14ac:dyDescent="0.2">
      <c r="A29" s="4" t="s">
        <v>109</v>
      </c>
    </row>
    <row r="30" spans="1:1" x14ac:dyDescent="0.2">
      <c r="A30" s="4" t="s">
        <v>47</v>
      </c>
    </row>
    <row r="31" spans="1:1" x14ac:dyDescent="0.2">
      <c r="A31" s="5" t="s">
        <v>25</v>
      </c>
    </row>
    <row r="32" spans="1:1" x14ac:dyDescent="0.2">
      <c r="A32" s="4" t="s">
        <v>110</v>
      </c>
    </row>
    <row r="33" spans="1:1" x14ac:dyDescent="0.2">
      <c r="A33" s="4" t="s">
        <v>48</v>
      </c>
    </row>
    <row r="34" spans="1:1" x14ac:dyDescent="0.2">
      <c r="A34" s="4" t="s">
        <v>49</v>
      </c>
    </row>
    <row r="35" spans="1:1" x14ac:dyDescent="0.2">
      <c r="A35" s="5" t="s">
        <v>111</v>
      </c>
    </row>
    <row r="36" spans="1:1" x14ac:dyDescent="0.2">
      <c r="A36" s="4" t="s">
        <v>50</v>
      </c>
    </row>
    <row r="37" spans="1:1" x14ac:dyDescent="0.2">
      <c r="A37" s="4" t="s">
        <v>51</v>
      </c>
    </row>
    <row r="38" spans="1:1" x14ac:dyDescent="0.2">
      <c r="A38" s="5" t="s">
        <v>100</v>
      </c>
    </row>
    <row r="39" spans="1:1" x14ac:dyDescent="0.2">
      <c r="A39" s="5" t="s">
        <v>52</v>
      </c>
    </row>
    <row r="40" spans="1:1" x14ac:dyDescent="0.2">
      <c r="A40" s="4" t="s">
        <v>53</v>
      </c>
    </row>
    <row r="41" spans="1:1" x14ac:dyDescent="0.2">
      <c r="A41" s="4" t="s">
        <v>54</v>
      </c>
    </row>
    <row r="42" spans="1:1" x14ac:dyDescent="0.2">
      <c r="A42" s="4" t="s">
        <v>55</v>
      </c>
    </row>
    <row r="43" spans="1:1" x14ac:dyDescent="0.2">
      <c r="A43" s="4" t="s">
        <v>56</v>
      </c>
    </row>
    <row r="44" spans="1:1" x14ac:dyDescent="0.2">
      <c r="A44" s="5" t="s">
        <v>57</v>
      </c>
    </row>
    <row r="45" spans="1:1" x14ac:dyDescent="0.2">
      <c r="A45" s="5" t="s">
        <v>58</v>
      </c>
    </row>
    <row r="46" spans="1:1" x14ac:dyDescent="0.2">
      <c r="A46" s="5" t="s">
        <v>112</v>
      </c>
    </row>
    <row r="47" spans="1:1" x14ac:dyDescent="0.2">
      <c r="A47" s="5" t="s">
        <v>59</v>
      </c>
    </row>
    <row r="48" spans="1:1" x14ac:dyDescent="0.2">
      <c r="A48" s="4" t="s">
        <v>16</v>
      </c>
    </row>
    <row r="49" spans="1:1" x14ac:dyDescent="0.2">
      <c r="A49" s="4" t="s">
        <v>60</v>
      </c>
    </row>
    <row r="50" spans="1:1" x14ac:dyDescent="0.2">
      <c r="A50" s="4" t="s">
        <v>61</v>
      </c>
    </row>
    <row r="51" spans="1:1" x14ac:dyDescent="0.2">
      <c r="A51" s="4" t="s">
        <v>62</v>
      </c>
    </row>
    <row r="52" spans="1:1" x14ac:dyDescent="0.2">
      <c r="A52" s="4" t="s">
        <v>63</v>
      </c>
    </row>
    <row r="53" spans="1:1" x14ac:dyDescent="0.2">
      <c r="A53" s="4" t="s">
        <v>64</v>
      </c>
    </row>
    <row r="54" spans="1:1" x14ac:dyDescent="0.2">
      <c r="A54" s="5" t="s">
        <v>22</v>
      </c>
    </row>
    <row r="55" spans="1:1" x14ac:dyDescent="0.2">
      <c r="A55" s="4" t="s">
        <v>65</v>
      </c>
    </row>
    <row r="56" spans="1:1" x14ac:dyDescent="0.2">
      <c r="A56" s="5" t="s">
        <v>65</v>
      </c>
    </row>
    <row r="57" spans="1:1" x14ac:dyDescent="0.2">
      <c r="A57" s="4" t="s">
        <v>102</v>
      </c>
    </row>
    <row r="58" spans="1:1" x14ac:dyDescent="0.2">
      <c r="A58" s="4" t="s">
        <v>66</v>
      </c>
    </row>
    <row r="59" spans="1:1" x14ac:dyDescent="0.2">
      <c r="A59" s="4" t="s">
        <v>26</v>
      </c>
    </row>
    <row r="60" spans="1:1" x14ac:dyDescent="0.2">
      <c r="A60" s="5" t="s">
        <v>113</v>
      </c>
    </row>
    <row r="61" spans="1:1" x14ac:dyDescent="0.2">
      <c r="A61" s="4" t="s">
        <v>67</v>
      </c>
    </row>
    <row r="62" spans="1:1" x14ac:dyDescent="0.2">
      <c r="A62" s="5" t="s">
        <v>68</v>
      </c>
    </row>
    <row r="63" spans="1:1" x14ac:dyDescent="0.2">
      <c r="A63" s="4" t="s">
        <v>69</v>
      </c>
    </row>
    <row r="64" spans="1:1" x14ac:dyDescent="0.2">
      <c r="A64" s="5" t="s">
        <v>24</v>
      </c>
    </row>
    <row r="65" spans="1:1" x14ac:dyDescent="0.2">
      <c r="A65" s="5" t="s">
        <v>70</v>
      </c>
    </row>
    <row r="66" spans="1:1" x14ac:dyDescent="0.2">
      <c r="A66" s="4" t="s">
        <v>28</v>
      </c>
    </row>
    <row r="67" spans="1:1" x14ac:dyDescent="0.2">
      <c r="A67" s="4" t="s">
        <v>71</v>
      </c>
    </row>
    <row r="68" spans="1:1" x14ac:dyDescent="0.2">
      <c r="A68" s="4" t="s">
        <v>72</v>
      </c>
    </row>
    <row r="69" spans="1:1" x14ac:dyDescent="0.2">
      <c r="A69" s="4" t="s">
        <v>73</v>
      </c>
    </row>
    <row r="70" spans="1:1" x14ac:dyDescent="0.2">
      <c r="A70" s="4" t="s">
        <v>74</v>
      </c>
    </row>
    <row r="71" spans="1:1" x14ac:dyDescent="0.2">
      <c r="A71" s="4" t="s">
        <v>75</v>
      </c>
    </row>
    <row r="72" spans="1:1" x14ac:dyDescent="0.2">
      <c r="A72" s="5" t="s">
        <v>76</v>
      </c>
    </row>
    <row r="73" spans="1:1" x14ac:dyDescent="0.2">
      <c r="A73" s="4" t="s">
        <v>77</v>
      </c>
    </row>
    <row r="74" spans="1:1" x14ac:dyDescent="0.2">
      <c r="A74" s="4" t="s">
        <v>78</v>
      </c>
    </row>
    <row r="75" spans="1:1" x14ac:dyDescent="0.2">
      <c r="A75" s="5" t="s">
        <v>114</v>
      </c>
    </row>
    <row r="76" spans="1:1" x14ac:dyDescent="0.2">
      <c r="A76" s="5" t="s">
        <v>115</v>
      </c>
    </row>
    <row r="77" spans="1:1" x14ac:dyDescent="0.2">
      <c r="A77" s="4" t="s">
        <v>79</v>
      </c>
    </row>
    <row r="78" spans="1:1" x14ac:dyDescent="0.2">
      <c r="A78" s="5" t="s">
        <v>27</v>
      </c>
    </row>
    <row r="79" spans="1:1" x14ac:dyDescent="0.2">
      <c r="A79" s="4" t="s">
        <v>23</v>
      </c>
    </row>
    <row r="80" spans="1:1" x14ac:dyDescent="0.2">
      <c r="A80" s="4" t="s">
        <v>23</v>
      </c>
    </row>
    <row r="81" spans="1:1" x14ac:dyDescent="0.2">
      <c r="A81" s="4" t="s">
        <v>80</v>
      </c>
    </row>
    <row r="82" spans="1:1" x14ac:dyDescent="0.2">
      <c r="A82" s="4" t="s">
        <v>18</v>
      </c>
    </row>
    <row r="83" spans="1:1" x14ac:dyDescent="0.2">
      <c r="A83" s="5" t="s">
        <v>81</v>
      </c>
    </row>
    <row r="84" spans="1:1" x14ac:dyDescent="0.2">
      <c r="A84" s="5" t="s">
        <v>82</v>
      </c>
    </row>
    <row r="85" spans="1:1" x14ac:dyDescent="0.2">
      <c r="A85" s="5" t="s">
        <v>83</v>
      </c>
    </row>
    <row r="86" spans="1:1" x14ac:dyDescent="0.2">
      <c r="A86" s="4" t="s">
        <v>116</v>
      </c>
    </row>
    <row r="87" spans="1:1" x14ac:dyDescent="0.2">
      <c r="A87" s="4" t="s">
        <v>84</v>
      </c>
    </row>
    <row r="88" spans="1:1" x14ac:dyDescent="0.2">
      <c r="A88" s="4" t="s">
        <v>85</v>
      </c>
    </row>
    <row r="89" spans="1:1" x14ac:dyDescent="0.2">
      <c r="A89" s="5" t="s">
        <v>117</v>
      </c>
    </row>
    <row r="90" spans="1:1" x14ac:dyDescent="0.2">
      <c r="A90" s="4" t="s">
        <v>86</v>
      </c>
    </row>
    <row r="91" spans="1:1" x14ac:dyDescent="0.2">
      <c r="A91" s="4" t="s">
        <v>87</v>
      </c>
    </row>
    <row r="92" spans="1:1" x14ac:dyDescent="0.2">
      <c r="A92" s="4" t="s">
        <v>88</v>
      </c>
    </row>
    <row r="93" spans="1:1" x14ac:dyDescent="0.2">
      <c r="A93" s="4" t="s">
        <v>118</v>
      </c>
    </row>
    <row r="94" spans="1:1" x14ac:dyDescent="0.2">
      <c r="A94" s="4" t="s">
        <v>89</v>
      </c>
    </row>
    <row r="95" spans="1:1" x14ac:dyDescent="0.2">
      <c r="A95" s="4" t="s">
        <v>90</v>
      </c>
    </row>
    <row r="96" spans="1:1" x14ac:dyDescent="0.2">
      <c r="A96" s="5" t="s">
        <v>91</v>
      </c>
    </row>
    <row r="97" spans="1:1" x14ac:dyDescent="0.2">
      <c r="A97" s="5" t="s">
        <v>119</v>
      </c>
    </row>
    <row r="98" spans="1:1" x14ac:dyDescent="0.2">
      <c r="A98" s="4" t="s">
        <v>21</v>
      </c>
    </row>
    <row r="99" spans="1:1" x14ac:dyDescent="0.2">
      <c r="A99" s="4" t="s">
        <v>15</v>
      </c>
    </row>
    <row r="100" spans="1:1" x14ac:dyDescent="0.2">
      <c r="A100" s="4" t="s">
        <v>92</v>
      </c>
    </row>
    <row r="101" spans="1:1" x14ac:dyDescent="0.2">
      <c r="A101" s="4" t="s">
        <v>93</v>
      </c>
    </row>
    <row r="102" spans="1:1" x14ac:dyDescent="0.2">
      <c r="A102" s="4" t="s">
        <v>20</v>
      </c>
    </row>
    <row r="103" spans="1:1" x14ac:dyDescent="0.2">
      <c r="A103" s="5" t="s">
        <v>29</v>
      </c>
    </row>
    <row r="104" spans="1:1" x14ac:dyDescent="0.2">
      <c r="A104" s="5" t="s">
        <v>94</v>
      </c>
    </row>
    <row r="105" spans="1:1" x14ac:dyDescent="0.2">
      <c r="A105" s="4" t="s">
        <v>120</v>
      </c>
    </row>
    <row r="106" spans="1:1" x14ac:dyDescent="0.2">
      <c r="A106" s="4" t="s">
        <v>95</v>
      </c>
    </row>
    <row r="107" spans="1:1" x14ac:dyDescent="0.2">
      <c r="A107" s="4" t="s">
        <v>96</v>
      </c>
    </row>
    <row r="108" spans="1:1" x14ac:dyDescent="0.2">
      <c r="A108" s="4" t="s">
        <v>101</v>
      </c>
    </row>
    <row r="109" spans="1:1" x14ac:dyDescent="0.2">
      <c r="A109" s="4" t="s">
        <v>97</v>
      </c>
    </row>
    <row r="110" spans="1:1" x14ac:dyDescent="0.2">
      <c r="A110" s="4" t="s">
        <v>98</v>
      </c>
    </row>
    <row r="111" spans="1:1" x14ac:dyDescent="0.2">
      <c r="A111" s="4" t="s">
        <v>99</v>
      </c>
    </row>
    <row r="112" spans="1:1" x14ac:dyDescent="0.2">
      <c r="A112" s="6" t="s">
        <v>19</v>
      </c>
    </row>
    <row r="113" spans="1:1" x14ac:dyDescent="0.2">
      <c r="A113" s="2"/>
    </row>
    <row r="114" spans="1:1" x14ac:dyDescent="0.2">
      <c r="A114" s="3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2"/>
    </row>
    <row r="120" spans="1:1" x14ac:dyDescent="0.2">
      <c r="A120" s="1"/>
    </row>
    <row r="121" spans="1:1" x14ac:dyDescent="0.2">
      <c r="A121" s="1"/>
    </row>
    <row r="122" spans="1:1" x14ac:dyDescent="0.2">
      <c r="A122" s="2"/>
    </row>
    <row r="123" spans="1:1" x14ac:dyDescent="0.2">
      <c r="A123" s="1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1"/>
    </row>
    <row r="136" spans="1:1" x14ac:dyDescent="0.2">
      <c r="A136" s="2"/>
    </row>
    <row r="137" spans="1:1" x14ac:dyDescent="0.2">
      <c r="A137" s="2"/>
    </row>
    <row r="138" spans="1:1" x14ac:dyDescent="0.2">
      <c r="A138" s="1"/>
    </row>
    <row r="139" spans="1:1" x14ac:dyDescent="0.2">
      <c r="A139" s="1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1"/>
    </row>
    <row r="150" spans="1:1" x14ac:dyDescent="0.2">
      <c r="A150" s="2"/>
    </row>
    <row r="151" spans="1:1" x14ac:dyDescent="0.2">
      <c r="A151" s="1"/>
    </row>
    <row r="152" spans="1:1" x14ac:dyDescent="0.2">
      <c r="A152" s="2"/>
    </row>
    <row r="153" spans="1:1" x14ac:dyDescent="0.2">
      <c r="A153" s="1"/>
    </row>
    <row r="154" spans="1:1" x14ac:dyDescent="0.2">
      <c r="A154" s="1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1"/>
    </row>
    <row r="159" spans="1:1" x14ac:dyDescent="0.2">
      <c r="A159" s="2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2"/>
    </row>
    <row r="167" spans="1:1" x14ac:dyDescent="0.2">
      <c r="A167" s="2"/>
    </row>
  </sheetData>
  <sortState ref="A1:A167">
    <sortCondition ref="A1:A167"/>
  </sortState>
  <customSheetViews>
    <customSheetView guid="{28593A87-E4D4-4385-83FD-6149FFC149DA}" state="hidden">
      <selection activeCell="A17" sqref="A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9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G9" sqref="G9"/>
    </sheetView>
  </sheetViews>
  <sheetFormatPr defaultColWidth="9.140625" defaultRowHeight="15" x14ac:dyDescent="0.25"/>
  <cols>
    <col min="1" max="1" width="20.42578125" style="91" bestFit="1" customWidth="1"/>
    <col min="2" max="2" width="44.28515625" style="91" hidden="1" customWidth="1"/>
    <col min="3" max="3" width="10.140625" style="98" hidden="1" customWidth="1"/>
    <col min="4" max="4" width="35.28515625" style="91" customWidth="1"/>
    <col min="5" max="5" width="23" style="98" bestFit="1" customWidth="1"/>
    <col min="6" max="6" width="25.85546875" style="91" customWidth="1"/>
    <col min="7" max="7" width="35.7109375" style="91" customWidth="1"/>
    <col min="8" max="16384" width="9.140625" style="91"/>
  </cols>
  <sheetData>
    <row r="1" spans="1:7" ht="63.75" customHeight="1" thickBot="1" x14ac:dyDescent="0.3">
      <c r="A1" s="109" t="s">
        <v>138</v>
      </c>
      <c r="B1" s="107" t="s">
        <v>136</v>
      </c>
      <c r="C1" s="104" t="s">
        <v>137</v>
      </c>
      <c r="D1" s="106" t="s">
        <v>145</v>
      </c>
      <c r="E1" s="109" t="s">
        <v>146</v>
      </c>
    </row>
    <row r="2" spans="1:7" x14ac:dyDescent="0.25">
      <c r="A2" s="108" t="s">
        <v>30</v>
      </c>
      <c r="B2" s="92"/>
      <c r="C2" s="96">
        <v>4</v>
      </c>
      <c r="D2" s="105" t="str">
        <f t="shared" ref="D2:D65" si="0">IF(C2=F3,G3,IF(C2=$F$4,$G$4,IF(C2=$F$5,$G$5,IF(C2=$F$6,$G$6,IF(C2=$F$7,$G$7,IF(C2=$F$8,$G$8,IF(C2=$F$3,$G$3)))))))</f>
        <v xml:space="preserve"> Сургут</v>
      </c>
      <c r="E2" s="110"/>
    </row>
    <row r="3" spans="1:7" x14ac:dyDescent="0.25">
      <c r="A3" s="100" t="s">
        <v>103</v>
      </c>
      <c r="B3" s="92" t="s">
        <v>141</v>
      </c>
      <c r="C3" s="96">
        <v>4</v>
      </c>
      <c r="D3" s="92" t="str">
        <f t="shared" si="0"/>
        <v xml:space="preserve"> Сургут</v>
      </c>
      <c r="E3" s="96" t="s">
        <v>84</v>
      </c>
      <c r="F3" s="99">
        <v>1</v>
      </c>
      <c r="G3" s="99" t="s">
        <v>152</v>
      </c>
    </row>
    <row r="4" spans="1:7" x14ac:dyDescent="0.25">
      <c r="A4" s="100" t="s">
        <v>31</v>
      </c>
      <c r="B4" s="92"/>
      <c r="C4" s="96">
        <v>4</v>
      </c>
      <c r="D4" s="92" t="str">
        <f t="shared" si="0"/>
        <v xml:space="preserve"> Сургут</v>
      </c>
      <c r="E4" s="96"/>
      <c r="F4" s="99">
        <v>2</v>
      </c>
      <c r="G4" s="99" t="s">
        <v>153</v>
      </c>
    </row>
    <row r="5" spans="1:7" x14ac:dyDescent="0.25">
      <c r="A5" s="100" t="s">
        <v>32</v>
      </c>
      <c r="B5" s="92"/>
      <c r="C5" s="96">
        <v>5</v>
      </c>
      <c r="D5" s="92" t="str">
        <f t="shared" si="0"/>
        <v xml:space="preserve"> Воронеж</v>
      </c>
      <c r="E5" s="96"/>
      <c r="F5" s="99">
        <v>3</v>
      </c>
      <c r="G5" s="99" t="s">
        <v>154</v>
      </c>
    </row>
    <row r="6" spans="1:7" x14ac:dyDescent="0.25">
      <c r="A6" s="101" t="s">
        <v>33</v>
      </c>
      <c r="B6" s="92" t="s">
        <v>144</v>
      </c>
      <c r="C6" s="96">
        <v>5</v>
      </c>
      <c r="D6" s="92" t="str">
        <f t="shared" si="0"/>
        <v xml:space="preserve"> Воронеж</v>
      </c>
      <c r="E6" s="96"/>
      <c r="F6" s="99">
        <v>4</v>
      </c>
      <c r="G6" s="99" t="s">
        <v>155</v>
      </c>
    </row>
    <row r="7" spans="1:7" x14ac:dyDescent="0.25">
      <c r="A7" s="100" t="s">
        <v>34</v>
      </c>
      <c r="B7" s="92"/>
      <c r="C7" s="96">
        <v>3</v>
      </c>
      <c r="D7" s="92" t="str">
        <f t="shared" si="0"/>
        <v xml:space="preserve"> Самара</v>
      </c>
      <c r="E7" s="96"/>
      <c r="F7" s="99">
        <v>5</v>
      </c>
      <c r="G7" s="99" t="s">
        <v>156</v>
      </c>
    </row>
    <row r="8" spans="1:7" x14ac:dyDescent="0.25">
      <c r="A8" s="100" t="s">
        <v>35</v>
      </c>
      <c r="B8" s="92"/>
      <c r="C8" s="96">
        <v>3</v>
      </c>
      <c r="D8" s="92" t="str">
        <f t="shared" si="0"/>
        <v xml:space="preserve"> Самара</v>
      </c>
      <c r="E8" s="96"/>
      <c r="F8" s="99">
        <v>6</v>
      </c>
      <c r="G8" s="99" t="s">
        <v>157</v>
      </c>
    </row>
    <row r="9" spans="1:7" x14ac:dyDescent="0.25">
      <c r="A9" s="101" t="s">
        <v>36</v>
      </c>
      <c r="B9" s="92" t="s">
        <v>139</v>
      </c>
      <c r="C9" s="96">
        <v>6</v>
      </c>
      <c r="D9" s="92" t="str">
        <f t="shared" si="0"/>
        <v xml:space="preserve"> Бугульма</v>
      </c>
      <c r="E9" s="96"/>
    </row>
    <row r="10" spans="1:7" x14ac:dyDescent="0.25">
      <c r="A10" s="100" t="s">
        <v>37</v>
      </c>
      <c r="B10" s="92"/>
      <c r="C10" s="96">
        <v>5</v>
      </c>
      <c r="D10" s="92" t="str">
        <f t="shared" si="0"/>
        <v xml:space="preserve"> Воронеж</v>
      </c>
      <c r="E10" s="96"/>
    </row>
    <row r="11" spans="1:7" x14ac:dyDescent="0.25">
      <c r="A11" s="100" t="s">
        <v>104</v>
      </c>
      <c r="B11" s="92" t="s">
        <v>142</v>
      </c>
      <c r="C11" s="96">
        <v>2</v>
      </c>
      <c r="D11" s="92" t="str">
        <f t="shared" si="0"/>
        <v xml:space="preserve"> Санкт-Петербург</v>
      </c>
      <c r="E11" s="96" t="s">
        <v>25</v>
      </c>
    </row>
    <row r="12" spans="1:7" x14ac:dyDescent="0.25">
      <c r="A12" s="100" t="s">
        <v>38</v>
      </c>
      <c r="B12" s="92"/>
      <c r="C12" s="96">
        <v>3</v>
      </c>
      <c r="D12" s="92" t="str">
        <f t="shared" si="0"/>
        <v xml:space="preserve"> Самара</v>
      </c>
      <c r="E12" s="96"/>
    </row>
    <row r="13" spans="1:7" x14ac:dyDescent="0.25">
      <c r="A13" s="100" t="s">
        <v>14</v>
      </c>
      <c r="B13" s="92"/>
      <c r="C13" s="96">
        <v>5</v>
      </c>
      <c r="D13" s="92" t="str">
        <f t="shared" si="0"/>
        <v xml:space="preserve"> Воронеж</v>
      </c>
      <c r="E13" s="96"/>
    </row>
    <row r="14" spans="1:7" x14ac:dyDescent="0.25">
      <c r="A14" s="100" t="s">
        <v>105</v>
      </c>
      <c r="B14" s="92"/>
      <c r="C14" s="96">
        <v>5</v>
      </c>
      <c r="D14" s="92" t="str">
        <f t="shared" si="0"/>
        <v xml:space="preserve"> Воронеж</v>
      </c>
      <c r="E14" s="96"/>
    </row>
    <row r="15" spans="1:7" x14ac:dyDescent="0.25">
      <c r="A15" s="100" t="s">
        <v>39</v>
      </c>
      <c r="B15" s="92"/>
      <c r="C15" s="96">
        <v>5</v>
      </c>
      <c r="D15" s="92" t="str">
        <f t="shared" si="0"/>
        <v xml:space="preserve"> Воронеж</v>
      </c>
      <c r="E15" s="96"/>
    </row>
    <row r="16" spans="1:7" x14ac:dyDescent="0.25">
      <c r="A16" s="100" t="s">
        <v>106</v>
      </c>
      <c r="B16" s="92"/>
      <c r="C16" s="96">
        <v>6</v>
      </c>
      <c r="D16" s="92" t="str">
        <f t="shared" si="0"/>
        <v xml:space="preserve"> Бугульма</v>
      </c>
      <c r="E16" s="96"/>
    </row>
    <row r="17" spans="1:5" x14ac:dyDescent="0.25">
      <c r="A17" s="102" t="s">
        <v>107</v>
      </c>
      <c r="B17" s="92"/>
      <c r="C17" s="96">
        <v>6</v>
      </c>
      <c r="D17" s="92" t="str">
        <f t="shared" si="0"/>
        <v xml:space="preserve"> Бугульма</v>
      </c>
      <c r="E17" s="96"/>
    </row>
    <row r="18" spans="1:5" x14ac:dyDescent="0.25">
      <c r="A18" s="102" t="s">
        <v>108</v>
      </c>
      <c r="B18" s="92"/>
      <c r="C18" s="96">
        <v>5</v>
      </c>
      <c r="D18" s="92" t="str">
        <f t="shared" si="0"/>
        <v xml:space="preserve"> Воронеж</v>
      </c>
      <c r="E18" s="96"/>
    </row>
    <row r="19" spans="1:5" x14ac:dyDescent="0.25">
      <c r="A19" s="100" t="s">
        <v>40</v>
      </c>
      <c r="B19" s="92"/>
      <c r="C19" s="96">
        <v>2</v>
      </c>
      <c r="D19" s="92" t="str">
        <f t="shared" si="0"/>
        <v xml:space="preserve"> Санкт-Петербург</v>
      </c>
      <c r="E19" s="96"/>
    </row>
    <row r="20" spans="1:5" x14ac:dyDescent="0.25">
      <c r="A20" s="102" t="s">
        <v>41</v>
      </c>
      <c r="B20" s="92"/>
      <c r="C20" s="96">
        <v>3</v>
      </c>
      <c r="D20" s="92" t="str">
        <f t="shared" si="0"/>
        <v xml:space="preserve"> Самара</v>
      </c>
      <c r="E20" s="96"/>
    </row>
    <row r="21" spans="1:5" x14ac:dyDescent="0.25">
      <c r="A21" s="100" t="s">
        <v>42</v>
      </c>
      <c r="B21" s="92"/>
      <c r="C21" s="96">
        <v>3</v>
      </c>
      <c r="D21" s="92" t="str">
        <f t="shared" si="0"/>
        <v xml:space="preserve"> Самара</v>
      </c>
      <c r="E21" s="96"/>
    </row>
    <row r="22" spans="1:5" x14ac:dyDescent="0.25">
      <c r="A22" s="100" t="s">
        <v>43</v>
      </c>
      <c r="B22" s="92"/>
      <c r="C22" s="96">
        <v>6</v>
      </c>
      <c r="D22" s="92" t="str">
        <f t="shared" si="0"/>
        <v xml:space="preserve"> Бугульма</v>
      </c>
      <c r="E22" s="96"/>
    </row>
    <row r="23" spans="1:5" x14ac:dyDescent="0.25">
      <c r="A23" s="100" t="s">
        <v>44</v>
      </c>
      <c r="B23" s="92"/>
      <c r="C23" s="96">
        <v>3</v>
      </c>
      <c r="D23" s="92" t="str">
        <f t="shared" si="0"/>
        <v xml:space="preserve"> Самара</v>
      </c>
      <c r="E23" s="96"/>
    </row>
    <row r="24" spans="1:5" x14ac:dyDescent="0.25">
      <c r="A24" s="100" t="s">
        <v>45</v>
      </c>
      <c r="B24" s="92"/>
      <c r="C24" s="96">
        <v>5</v>
      </c>
      <c r="D24" s="92" t="str">
        <f t="shared" si="0"/>
        <v xml:space="preserve"> Воронеж</v>
      </c>
      <c r="E24" s="96"/>
    </row>
    <row r="25" spans="1:5" x14ac:dyDescent="0.25">
      <c r="A25" s="100" t="s">
        <v>17</v>
      </c>
      <c r="B25" s="92" t="s">
        <v>140</v>
      </c>
      <c r="C25" s="96">
        <v>5</v>
      </c>
      <c r="D25" s="103" t="str">
        <f t="shared" si="0"/>
        <v xml:space="preserve"> Воронеж</v>
      </c>
      <c r="E25" s="96" t="s">
        <v>140</v>
      </c>
    </row>
    <row r="26" spans="1:5" x14ac:dyDescent="0.25">
      <c r="A26" s="102" t="s">
        <v>46</v>
      </c>
      <c r="B26" s="92"/>
      <c r="C26" s="96">
        <v>5</v>
      </c>
      <c r="D26" s="92" t="str">
        <f t="shared" si="0"/>
        <v xml:space="preserve"> Воронеж</v>
      </c>
      <c r="E26" s="96"/>
    </row>
    <row r="27" spans="1:5" x14ac:dyDescent="0.25">
      <c r="A27" s="100" t="s">
        <v>109</v>
      </c>
      <c r="B27" s="92"/>
      <c r="C27" s="96">
        <v>1</v>
      </c>
      <c r="D27" s="92" t="str">
        <f>IF(C27=F28,G28,IF(C27=$F$4,$G$4,IF(C27=$F$5,$G$5,IF(C27=$F$6,$G$6,IF(C27=$F$7,$G$7,IF(C27=$F$8,$G$8,IF(C27=$F$3,$G$3)))))))</f>
        <v xml:space="preserve"> Москв</v>
      </c>
      <c r="E27" s="96"/>
    </row>
    <row r="28" spans="1:5" x14ac:dyDescent="0.25">
      <c r="A28" s="100" t="s">
        <v>47</v>
      </c>
      <c r="B28" s="92"/>
      <c r="C28" s="96">
        <v>6</v>
      </c>
      <c r="D28" s="92" t="str">
        <f t="shared" si="0"/>
        <v xml:space="preserve"> Бугульма</v>
      </c>
      <c r="E28" s="96"/>
    </row>
    <row r="29" spans="1:5" x14ac:dyDescent="0.25">
      <c r="A29" s="102" t="s">
        <v>25</v>
      </c>
      <c r="B29" s="92" t="s">
        <v>140</v>
      </c>
      <c r="C29" s="96">
        <v>2</v>
      </c>
      <c r="D29" s="103" t="str">
        <f t="shared" si="0"/>
        <v xml:space="preserve"> Санкт-Петербург</v>
      </c>
      <c r="E29" s="96" t="s">
        <v>140</v>
      </c>
    </row>
    <row r="30" spans="1:5" x14ac:dyDescent="0.25">
      <c r="A30" s="100" t="s">
        <v>110</v>
      </c>
      <c r="B30" s="92"/>
      <c r="C30" s="96">
        <v>6</v>
      </c>
      <c r="D30" s="92" t="str">
        <f t="shared" si="0"/>
        <v xml:space="preserve"> Бугульма</v>
      </c>
      <c r="E30" s="96"/>
    </row>
    <row r="31" spans="1:5" x14ac:dyDescent="0.25">
      <c r="A31" s="100" t="s">
        <v>48</v>
      </c>
      <c r="B31" s="92"/>
      <c r="C31" s="96">
        <v>3</v>
      </c>
      <c r="D31" s="92" t="str">
        <f t="shared" si="0"/>
        <v xml:space="preserve"> Самара</v>
      </c>
      <c r="E31" s="96"/>
    </row>
    <row r="32" spans="1:5" x14ac:dyDescent="0.25">
      <c r="A32" s="100" t="s">
        <v>49</v>
      </c>
      <c r="B32" s="92"/>
      <c r="C32" s="96">
        <v>3</v>
      </c>
      <c r="D32" s="92" t="str">
        <f t="shared" si="0"/>
        <v xml:space="preserve"> Самара</v>
      </c>
      <c r="E32" s="96"/>
    </row>
    <row r="33" spans="1:5" x14ac:dyDescent="0.25">
      <c r="A33" s="100" t="s">
        <v>50</v>
      </c>
      <c r="B33" s="92"/>
      <c r="C33" s="96">
        <v>3</v>
      </c>
      <c r="D33" s="92" t="str">
        <f t="shared" si="0"/>
        <v xml:space="preserve"> Самара</v>
      </c>
      <c r="E33" s="96"/>
    </row>
    <row r="34" spans="1:5" x14ac:dyDescent="0.25">
      <c r="A34" s="100" t="s">
        <v>51</v>
      </c>
      <c r="B34" s="92"/>
      <c r="C34" s="96">
        <v>3</v>
      </c>
      <c r="D34" s="92" t="str">
        <f t="shared" si="0"/>
        <v xml:space="preserve"> Самара</v>
      </c>
      <c r="E34" s="96"/>
    </row>
    <row r="35" spans="1:5" x14ac:dyDescent="0.25">
      <c r="A35" s="102" t="s">
        <v>100</v>
      </c>
      <c r="B35" s="92"/>
      <c r="C35" s="96">
        <v>2</v>
      </c>
      <c r="D35" s="92" t="str">
        <f t="shared" si="0"/>
        <v xml:space="preserve"> Санкт-Петербург</v>
      </c>
      <c r="E35" s="96"/>
    </row>
    <row r="36" spans="1:5" x14ac:dyDescent="0.25">
      <c r="A36" s="102" t="s">
        <v>52</v>
      </c>
      <c r="B36" s="92"/>
      <c r="C36" s="96">
        <v>5</v>
      </c>
      <c r="D36" s="92" t="str">
        <f t="shared" si="0"/>
        <v xml:space="preserve"> Воронеж</v>
      </c>
      <c r="E36" s="96"/>
    </row>
    <row r="37" spans="1:5" x14ac:dyDescent="0.25">
      <c r="A37" s="100" t="s">
        <v>53</v>
      </c>
      <c r="B37" s="92"/>
      <c r="C37" s="96">
        <v>3</v>
      </c>
      <c r="D37" s="92" t="str">
        <f t="shared" si="0"/>
        <v xml:space="preserve"> Самара</v>
      </c>
      <c r="E37" s="96"/>
    </row>
    <row r="38" spans="1:5" x14ac:dyDescent="0.25">
      <c r="A38" s="100" t="s">
        <v>54</v>
      </c>
      <c r="B38" s="92"/>
      <c r="C38" s="96">
        <v>3</v>
      </c>
      <c r="D38" s="92" t="str">
        <f t="shared" si="0"/>
        <v xml:space="preserve"> Самара</v>
      </c>
      <c r="E38" s="96"/>
    </row>
    <row r="39" spans="1:5" x14ac:dyDescent="0.25">
      <c r="A39" s="100" t="s">
        <v>55</v>
      </c>
      <c r="B39" s="92"/>
      <c r="C39" s="96">
        <v>3</v>
      </c>
      <c r="D39" s="92" t="str">
        <f t="shared" si="0"/>
        <v xml:space="preserve"> Самара</v>
      </c>
      <c r="E39" s="96"/>
    </row>
    <row r="40" spans="1:5" x14ac:dyDescent="0.25">
      <c r="A40" s="100" t="s">
        <v>56</v>
      </c>
      <c r="B40" s="92"/>
      <c r="C40" s="96">
        <v>3</v>
      </c>
      <c r="D40" s="92" t="str">
        <f t="shared" si="0"/>
        <v xml:space="preserve"> Самара</v>
      </c>
      <c r="E40" s="96"/>
    </row>
    <row r="41" spans="1:5" x14ac:dyDescent="0.25">
      <c r="A41" s="102" t="s">
        <v>57</v>
      </c>
      <c r="B41" s="92"/>
      <c r="C41" s="96">
        <v>1</v>
      </c>
      <c r="D41" s="92" t="str">
        <f t="shared" si="0"/>
        <v xml:space="preserve"> Москв</v>
      </c>
      <c r="E41" s="96"/>
    </row>
    <row r="42" spans="1:5" x14ac:dyDescent="0.25">
      <c r="A42" s="102" t="s">
        <v>58</v>
      </c>
      <c r="B42" s="92"/>
      <c r="C42" s="96">
        <v>5</v>
      </c>
      <c r="D42" s="92" t="str">
        <f t="shared" si="0"/>
        <v xml:space="preserve"> Воронеж</v>
      </c>
      <c r="E42" s="96"/>
    </row>
    <row r="43" spans="1:5" x14ac:dyDescent="0.25">
      <c r="A43" s="102" t="s">
        <v>112</v>
      </c>
      <c r="B43" s="92"/>
      <c r="C43" s="96">
        <v>5</v>
      </c>
      <c r="D43" s="92" t="str">
        <f t="shared" si="0"/>
        <v xml:space="preserve"> Воронеж</v>
      </c>
      <c r="E43" s="96"/>
    </row>
    <row r="44" spans="1:5" x14ac:dyDescent="0.25">
      <c r="A44" s="102" t="s">
        <v>59</v>
      </c>
      <c r="B44" s="92" t="s">
        <v>140</v>
      </c>
      <c r="C44" s="96">
        <v>3</v>
      </c>
      <c r="D44" s="103" t="str">
        <f t="shared" si="0"/>
        <v xml:space="preserve"> Самара</v>
      </c>
      <c r="E44" s="96" t="s">
        <v>140</v>
      </c>
    </row>
    <row r="45" spans="1:5" x14ac:dyDescent="0.25">
      <c r="A45" s="100" t="s">
        <v>16</v>
      </c>
      <c r="B45" s="92" t="s">
        <v>140</v>
      </c>
      <c r="C45" s="96">
        <v>2</v>
      </c>
      <c r="D45" s="103" t="str">
        <f t="shared" si="0"/>
        <v xml:space="preserve"> Санкт-Петербург</v>
      </c>
      <c r="E45" s="96" t="s">
        <v>140</v>
      </c>
    </row>
    <row r="46" spans="1:5" x14ac:dyDescent="0.25">
      <c r="A46" s="100" t="s">
        <v>60</v>
      </c>
      <c r="B46" s="92"/>
      <c r="C46" s="96">
        <v>3</v>
      </c>
      <c r="D46" s="92" t="str">
        <f t="shared" si="0"/>
        <v xml:space="preserve"> Самара</v>
      </c>
      <c r="E46" s="96"/>
    </row>
    <row r="47" spans="1:5" x14ac:dyDescent="0.25">
      <c r="A47" s="100" t="s">
        <v>61</v>
      </c>
      <c r="B47" s="92"/>
      <c r="C47" s="96">
        <v>5</v>
      </c>
      <c r="D47" s="92" t="str">
        <f t="shared" si="0"/>
        <v xml:space="preserve"> Воронеж</v>
      </c>
      <c r="E47" s="96"/>
    </row>
    <row r="48" spans="1:5" x14ac:dyDescent="0.25">
      <c r="A48" s="100" t="s">
        <v>62</v>
      </c>
      <c r="B48" s="92"/>
      <c r="C48" s="96">
        <v>5</v>
      </c>
      <c r="D48" s="92" t="str">
        <f t="shared" si="0"/>
        <v xml:space="preserve"> Воронеж</v>
      </c>
      <c r="E48" s="96"/>
    </row>
    <row r="49" spans="1:5" x14ac:dyDescent="0.25">
      <c r="A49" s="100" t="s">
        <v>63</v>
      </c>
      <c r="B49" s="92"/>
      <c r="C49" s="96">
        <v>5</v>
      </c>
      <c r="D49" s="92" t="str">
        <f t="shared" si="0"/>
        <v xml:space="preserve"> Воронеж</v>
      </c>
      <c r="E49" s="96"/>
    </row>
    <row r="50" spans="1:5" x14ac:dyDescent="0.25">
      <c r="A50" s="100" t="s">
        <v>64</v>
      </c>
      <c r="B50" s="92"/>
      <c r="C50" s="96">
        <v>5</v>
      </c>
      <c r="D50" s="92" t="str">
        <f t="shared" si="0"/>
        <v xml:space="preserve"> Воронеж</v>
      </c>
      <c r="E50" s="96"/>
    </row>
    <row r="51" spans="1:5" x14ac:dyDescent="0.25">
      <c r="A51" s="102" t="s">
        <v>22</v>
      </c>
      <c r="B51" s="92" t="s">
        <v>140</v>
      </c>
      <c r="C51" s="96">
        <v>1</v>
      </c>
      <c r="D51" s="103" t="str">
        <f t="shared" si="0"/>
        <v xml:space="preserve"> Москв</v>
      </c>
      <c r="E51" s="96" t="s">
        <v>140</v>
      </c>
    </row>
    <row r="52" spans="1:5" x14ac:dyDescent="0.25">
      <c r="A52" s="100" t="s">
        <v>65</v>
      </c>
      <c r="B52" s="92"/>
      <c r="C52" s="96">
        <v>4</v>
      </c>
      <c r="D52" s="92" t="str">
        <f t="shared" si="0"/>
        <v xml:space="preserve"> Сургут</v>
      </c>
      <c r="E52" s="96"/>
    </row>
    <row r="53" spans="1:5" x14ac:dyDescent="0.25">
      <c r="A53" s="100" t="s">
        <v>102</v>
      </c>
      <c r="B53" s="92"/>
      <c r="C53" s="96">
        <v>3</v>
      </c>
      <c r="D53" s="92" t="str">
        <f t="shared" si="0"/>
        <v xml:space="preserve"> Самара</v>
      </c>
      <c r="E53" s="96"/>
    </row>
    <row r="54" spans="1:5" x14ac:dyDescent="0.25">
      <c r="A54" s="100" t="s">
        <v>66</v>
      </c>
      <c r="B54" s="92" t="s">
        <v>140</v>
      </c>
      <c r="C54" s="96">
        <v>4</v>
      </c>
      <c r="D54" s="103" t="str">
        <f t="shared" si="0"/>
        <v xml:space="preserve"> Сургут</v>
      </c>
      <c r="E54" s="96" t="s">
        <v>140</v>
      </c>
    </row>
    <row r="55" spans="1:5" x14ac:dyDescent="0.25">
      <c r="A55" s="100" t="s">
        <v>26</v>
      </c>
      <c r="B55" s="92" t="s">
        <v>140</v>
      </c>
      <c r="C55" s="96">
        <v>3</v>
      </c>
      <c r="D55" s="103" t="str">
        <f t="shared" si="0"/>
        <v xml:space="preserve"> Самара</v>
      </c>
      <c r="E55" s="96" t="s">
        <v>140</v>
      </c>
    </row>
    <row r="56" spans="1:5" x14ac:dyDescent="0.25">
      <c r="A56" s="102" t="s">
        <v>113</v>
      </c>
      <c r="B56" s="92"/>
      <c r="C56" s="96">
        <v>4</v>
      </c>
      <c r="D56" s="92" t="str">
        <f t="shared" si="0"/>
        <v xml:space="preserve"> Сургут</v>
      </c>
      <c r="E56" s="96"/>
    </row>
    <row r="57" spans="1:5" x14ac:dyDescent="0.25">
      <c r="A57" s="100" t="s">
        <v>67</v>
      </c>
      <c r="B57" s="92"/>
      <c r="C57" s="96">
        <v>3</v>
      </c>
      <c r="D57" s="92" t="str">
        <f t="shared" si="0"/>
        <v xml:space="preserve"> Самара</v>
      </c>
      <c r="E57" s="96"/>
    </row>
    <row r="58" spans="1:5" x14ac:dyDescent="0.25">
      <c r="A58" s="102" t="s">
        <v>68</v>
      </c>
      <c r="B58" s="92"/>
      <c r="C58" s="96">
        <v>6</v>
      </c>
      <c r="D58" s="92" t="str">
        <f t="shared" si="0"/>
        <v xml:space="preserve"> Бугульма</v>
      </c>
      <c r="E58" s="96"/>
    </row>
    <row r="59" spans="1:5" x14ac:dyDescent="0.25">
      <c r="A59" s="100" t="s">
        <v>69</v>
      </c>
      <c r="B59" s="92"/>
      <c r="C59" s="96">
        <v>5</v>
      </c>
      <c r="D59" s="92" t="str">
        <f t="shared" si="0"/>
        <v xml:space="preserve"> Воронеж</v>
      </c>
      <c r="E59" s="96"/>
    </row>
    <row r="60" spans="1:5" x14ac:dyDescent="0.25">
      <c r="A60" s="102" t="s">
        <v>24</v>
      </c>
      <c r="B60" s="92"/>
      <c r="C60" s="96">
        <v>2</v>
      </c>
      <c r="D60" s="92" t="str">
        <f t="shared" si="0"/>
        <v xml:space="preserve"> Санкт-Петербург</v>
      </c>
      <c r="E60" s="96"/>
    </row>
    <row r="61" spans="1:5" x14ac:dyDescent="0.25">
      <c r="A61" s="102" t="s">
        <v>70</v>
      </c>
      <c r="B61" s="92"/>
      <c r="C61" s="96">
        <v>1</v>
      </c>
      <c r="D61" s="92" t="str">
        <f t="shared" si="0"/>
        <v xml:space="preserve"> Москв</v>
      </c>
      <c r="E61" s="96"/>
    </row>
    <row r="62" spans="1:5" x14ac:dyDescent="0.25">
      <c r="A62" s="100" t="s">
        <v>28</v>
      </c>
      <c r="B62" s="92"/>
      <c r="C62" s="96">
        <v>3</v>
      </c>
      <c r="D62" s="92" t="str">
        <f t="shared" si="0"/>
        <v xml:space="preserve"> Самара</v>
      </c>
      <c r="E62" s="96"/>
    </row>
    <row r="63" spans="1:5" x14ac:dyDescent="0.25">
      <c r="A63" s="100" t="s">
        <v>71</v>
      </c>
      <c r="B63" s="92"/>
      <c r="C63" s="96">
        <v>5</v>
      </c>
      <c r="D63" s="92" t="str">
        <f t="shared" si="0"/>
        <v xml:space="preserve"> Воронеж</v>
      </c>
      <c r="E63" s="96"/>
    </row>
    <row r="64" spans="1:5" x14ac:dyDescent="0.25">
      <c r="A64" s="100" t="s">
        <v>72</v>
      </c>
      <c r="B64" s="92"/>
      <c r="C64" s="96">
        <v>5</v>
      </c>
      <c r="D64" s="92" t="str">
        <f t="shared" si="0"/>
        <v xml:space="preserve"> Воронеж</v>
      </c>
      <c r="E64" s="96"/>
    </row>
    <row r="65" spans="1:5" x14ac:dyDescent="0.25">
      <c r="A65" s="100" t="s">
        <v>73</v>
      </c>
      <c r="B65" s="92"/>
      <c r="C65" s="96">
        <v>6</v>
      </c>
      <c r="D65" s="92" t="str">
        <f t="shared" si="0"/>
        <v xml:space="preserve"> Бугульма</v>
      </c>
      <c r="E65" s="96"/>
    </row>
    <row r="66" spans="1:5" x14ac:dyDescent="0.25">
      <c r="A66" s="100" t="s">
        <v>74</v>
      </c>
      <c r="B66" s="92"/>
      <c r="C66" s="96">
        <v>5</v>
      </c>
      <c r="D66" s="92" t="str">
        <f t="shared" ref="D66:D107" si="1">IF(C66=F67,G67,IF(C66=$F$4,$G$4,IF(C66=$F$5,$G$5,IF(C66=$F$6,$G$6,IF(C66=$F$7,$G$7,IF(C66=$F$8,$G$8,IF(C66=$F$3,$G$3)))))))</f>
        <v xml:space="preserve"> Воронеж</v>
      </c>
      <c r="E66" s="96"/>
    </row>
    <row r="67" spans="1:5" x14ac:dyDescent="0.25">
      <c r="A67" s="100" t="s">
        <v>75</v>
      </c>
      <c r="B67" s="92"/>
      <c r="C67" s="96">
        <v>3</v>
      </c>
      <c r="D67" s="92" t="str">
        <f t="shared" si="1"/>
        <v xml:space="preserve"> Самара</v>
      </c>
      <c r="E67" s="96"/>
    </row>
    <row r="68" spans="1:5" x14ac:dyDescent="0.25">
      <c r="A68" s="102" t="s">
        <v>76</v>
      </c>
      <c r="B68" s="92"/>
      <c r="C68" s="96">
        <v>5</v>
      </c>
      <c r="D68" s="92" t="str">
        <f t="shared" si="1"/>
        <v xml:space="preserve"> Воронеж</v>
      </c>
      <c r="E68" s="96"/>
    </row>
    <row r="69" spans="1:5" x14ac:dyDescent="0.25">
      <c r="A69" s="100" t="s">
        <v>77</v>
      </c>
      <c r="B69" s="92"/>
      <c r="C69" s="96">
        <v>1</v>
      </c>
      <c r="D69" s="92" t="str">
        <f t="shared" si="1"/>
        <v xml:space="preserve"> Москв</v>
      </c>
      <c r="E69" s="96"/>
    </row>
    <row r="70" spans="1:5" x14ac:dyDescent="0.25">
      <c r="A70" s="100" t="s">
        <v>78</v>
      </c>
      <c r="B70" s="92"/>
      <c r="C70" s="96">
        <v>5</v>
      </c>
      <c r="D70" s="92" t="str">
        <f t="shared" si="1"/>
        <v xml:space="preserve"> Воронеж</v>
      </c>
      <c r="E70" s="96"/>
    </row>
    <row r="71" spans="1:5" x14ac:dyDescent="0.25">
      <c r="A71" s="102" t="s">
        <v>114</v>
      </c>
      <c r="B71" s="92"/>
      <c r="C71" s="96">
        <v>1</v>
      </c>
      <c r="D71" s="92" t="str">
        <f t="shared" si="1"/>
        <v xml:space="preserve"> Москв</v>
      </c>
      <c r="E71" s="96"/>
    </row>
    <row r="72" spans="1:5" x14ac:dyDescent="0.25">
      <c r="A72" s="102" t="s">
        <v>115</v>
      </c>
      <c r="B72" s="92" t="s">
        <v>140</v>
      </c>
      <c r="C72" s="96">
        <v>3</v>
      </c>
      <c r="D72" s="103" t="str">
        <f t="shared" si="1"/>
        <v xml:space="preserve"> Самара</v>
      </c>
      <c r="E72" s="96" t="s">
        <v>140</v>
      </c>
    </row>
    <row r="73" spans="1:5" x14ac:dyDescent="0.25">
      <c r="A73" s="100" t="s">
        <v>79</v>
      </c>
      <c r="B73" s="92"/>
      <c r="C73" s="96">
        <v>3</v>
      </c>
      <c r="D73" s="92" t="str">
        <f t="shared" si="1"/>
        <v xml:space="preserve"> Самара</v>
      </c>
      <c r="E73" s="96"/>
    </row>
    <row r="74" spans="1:5" x14ac:dyDescent="0.25">
      <c r="A74" s="102" t="s">
        <v>27</v>
      </c>
      <c r="B74" s="92" t="s">
        <v>140</v>
      </c>
      <c r="C74" s="96">
        <v>3</v>
      </c>
      <c r="D74" s="103" t="str">
        <f t="shared" si="1"/>
        <v xml:space="preserve"> Самара</v>
      </c>
      <c r="E74" s="96" t="s">
        <v>140</v>
      </c>
    </row>
    <row r="75" spans="1:5" x14ac:dyDescent="0.25">
      <c r="A75" s="100" t="s">
        <v>23</v>
      </c>
      <c r="B75" s="92" t="s">
        <v>140</v>
      </c>
      <c r="C75" s="96">
        <v>2</v>
      </c>
      <c r="D75" s="103" t="str">
        <f t="shared" si="1"/>
        <v xml:space="preserve"> Санкт-Петербург</v>
      </c>
      <c r="E75" s="96" t="s">
        <v>140</v>
      </c>
    </row>
    <row r="76" spans="1:5" x14ac:dyDescent="0.25">
      <c r="A76" s="100" t="s">
        <v>80</v>
      </c>
      <c r="B76" s="92"/>
      <c r="C76" s="96">
        <v>6</v>
      </c>
      <c r="D76" s="92" t="str">
        <f t="shared" si="1"/>
        <v xml:space="preserve"> Бугульма</v>
      </c>
      <c r="E76" s="96"/>
    </row>
    <row r="77" spans="1:5" x14ac:dyDescent="0.25">
      <c r="A77" s="100" t="s">
        <v>18</v>
      </c>
      <c r="B77" s="92" t="s">
        <v>140</v>
      </c>
      <c r="C77" s="96">
        <v>3</v>
      </c>
      <c r="D77" s="103" t="str">
        <f t="shared" si="1"/>
        <v xml:space="preserve"> Самара</v>
      </c>
      <c r="E77" s="96" t="s">
        <v>140</v>
      </c>
    </row>
    <row r="78" spans="1:5" x14ac:dyDescent="0.25">
      <c r="A78" s="102" t="s">
        <v>81</v>
      </c>
      <c r="B78" s="92"/>
      <c r="C78" s="96">
        <v>4</v>
      </c>
      <c r="D78" s="92" t="str">
        <f t="shared" si="1"/>
        <v xml:space="preserve"> Сургут</v>
      </c>
      <c r="E78" s="96"/>
    </row>
    <row r="79" spans="1:5" x14ac:dyDescent="0.25">
      <c r="A79" s="102" t="s">
        <v>82</v>
      </c>
      <c r="B79" s="92"/>
      <c r="C79" s="96">
        <v>1</v>
      </c>
      <c r="D79" s="92" t="str">
        <f t="shared" si="1"/>
        <v xml:space="preserve"> Москв</v>
      </c>
      <c r="E79" s="96"/>
    </row>
    <row r="80" spans="1:5" x14ac:dyDescent="0.25">
      <c r="A80" s="102" t="s">
        <v>83</v>
      </c>
      <c r="B80" s="92"/>
      <c r="C80" s="96">
        <v>5</v>
      </c>
      <c r="D80" s="92" t="str">
        <f t="shared" si="1"/>
        <v xml:space="preserve"> Воронеж</v>
      </c>
      <c r="E80" s="96"/>
    </row>
    <row r="81" spans="1:5" x14ac:dyDescent="0.25">
      <c r="A81" s="100" t="s">
        <v>116</v>
      </c>
      <c r="B81" s="92"/>
      <c r="C81" s="96">
        <v>1</v>
      </c>
      <c r="D81" s="92" t="str">
        <f t="shared" si="1"/>
        <v xml:space="preserve"> Москв</v>
      </c>
      <c r="E81" s="96"/>
    </row>
    <row r="82" spans="1:5" x14ac:dyDescent="0.25">
      <c r="A82" s="100" t="s">
        <v>84</v>
      </c>
      <c r="B82" s="92" t="s">
        <v>140</v>
      </c>
      <c r="C82" s="96">
        <v>4</v>
      </c>
      <c r="D82" s="103" t="str">
        <f t="shared" si="1"/>
        <v xml:space="preserve"> Сургут</v>
      </c>
      <c r="E82" s="96" t="s">
        <v>140</v>
      </c>
    </row>
    <row r="83" spans="1:5" x14ac:dyDescent="0.25">
      <c r="A83" s="100" t="s">
        <v>85</v>
      </c>
      <c r="B83" s="92"/>
      <c r="C83" s="96">
        <v>5</v>
      </c>
      <c r="D83" s="92" t="str">
        <f t="shared" si="1"/>
        <v xml:space="preserve"> Воронеж</v>
      </c>
      <c r="E83" s="96"/>
    </row>
    <row r="84" spans="1:5" x14ac:dyDescent="0.25">
      <c r="A84" s="102" t="s">
        <v>117</v>
      </c>
      <c r="B84" s="92"/>
      <c r="C84" s="96">
        <v>6</v>
      </c>
      <c r="D84" s="92" t="str">
        <f t="shared" si="1"/>
        <v xml:space="preserve"> Бугульма</v>
      </c>
      <c r="E84" s="96"/>
    </row>
    <row r="85" spans="1:5" x14ac:dyDescent="0.25">
      <c r="A85" s="100" t="s">
        <v>86</v>
      </c>
      <c r="B85" s="92"/>
      <c r="C85" s="96">
        <v>6</v>
      </c>
      <c r="D85" s="92" t="str">
        <f t="shared" si="1"/>
        <v xml:space="preserve"> Бугульма</v>
      </c>
      <c r="E85" s="96"/>
    </row>
    <row r="86" spans="1:5" x14ac:dyDescent="0.25">
      <c r="A86" s="100" t="s">
        <v>87</v>
      </c>
      <c r="B86" s="92" t="s">
        <v>140</v>
      </c>
      <c r="C86" s="96">
        <v>4</v>
      </c>
      <c r="D86" s="103" t="str">
        <f t="shared" si="1"/>
        <v xml:space="preserve"> Сургут</v>
      </c>
      <c r="E86" s="96" t="s">
        <v>140</v>
      </c>
    </row>
    <row r="87" spans="1:5" x14ac:dyDescent="0.25">
      <c r="A87" s="100" t="s">
        <v>88</v>
      </c>
      <c r="B87" s="92"/>
      <c r="C87" s="96">
        <v>6</v>
      </c>
      <c r="D87" s="92" t="str">
        <f t="shared" si="1"/>
        <v xml:space="preserve"> Бугульма</v>
      </c>
      <c r="E87" s="96"/>
    </row>
    <row r="88" spans="1:5" x14ac:dyDescent="0.25">
      <c r="A88" s="100" t="s">
        <v>118</v>
      </c>
      <c r="B88" s="92"/>
      <c r="C88" s="96">
        <v>6</v>
      </c>
      <c r="D88" s="92" t="str">
        <f t="shared" si="1"/>
        <v xml:space="preserve"> Бугульма</v>
      </c>
      <c r="E88" s="96"/>
    </row>
    <row r="89" spans="1:5" x14ac:dyDescent="0.25">
      <c r="A89" s="100" t="s">
        <v>89</v>
      </c>
      <c r="B89" s="92"/>
      <c r="C89" s="96">
        <v>5</v>
      </c>
      <c r="D89" s="92" t="str">
        <f t="shared" si="1"/>
        <v xml:space="preserve"> Воронеж</v>
      </c>
      <c r="E89" s="96"/>
    </row>
    <row r="90" spans="1:5" x14ac:dyDescent="0.25">
      <c r="A90" s="100" t="s">
        <v>90</v>
      </c>
      <c r="B90" s="92"/>
      <c r="C90" s="96">
        <v>3</v>
      </c>
      <c r="D90" s="92" t="str">
        <f t="shared" si="1"/>
        <v xml:space="preserve"> Самара</v>
      </c>
      <c r="E90" s="96"/>
    </row>
    <row r="91" spans="1:5" x14ac:dyDescent="0.25">
      <c r="A91" s="102" t="s">
        <v>91</v>
      </c>
      <c r="B91" s="92"/>
      <c r="C91" s="96">
        <v>3</v>
      </c>
      <c r="D91" s="92" t="str">
        <f t="shared" si="1"/>
        <v xml:space="preserve"> Самара</v>
      </c>
      <c r="E91" s="96"/>
    </row>
    <row r="92" spans="1:5" x14ac:dyDescent="0.25">
      <c r="A92" s="102" t="s">
        <v>119</v>
      </c>
      <c r="B92" s="92"/>
      <c r="C92" s="96">
        <v>1</v>
      </c>
      <c r="D92" s="92" t="str">
        <f t="shared" si="1"/>
        <v xml:space="preserve"> Москв</v>
      </c>
      <c r="E92" s="96"/>
    </row>
    <row r="93" spans="1:5" x14ac:dyDescent="0.25">
      <c r="A93" s="100" t="s">
        <v>21</v>
      </c>
      <c r="B93" s="92"/>
      <c r="C93" s="96">
        <v>3</v>
      </c>
      <c r="D93" s="92" t="str">
        <f t="shared" si="1"/>
        <v xml:space="preserve"> Самара</v>
      </c>
      <c r="E93" s="96"/>
    </row>
    <row r="94" spans="1:5" x14ac:dyDescent="0.25">
      <c r="A94" s="100" t="s">
        <v>15</v>
      </c>
      <c r="B94" s="92"/>
      <c r="C94" s="96">
        <v>3</v>
      </c>
      <c r="D94" s="92" t="str">
        <f t="shared" si="1"/>
        <v xml:space="preserve"> Самара</v>
      </c>
      <c r="E94" s="96"/>
    </row>
    <row r="95" spans="1:5" x14ac:dyDescent="0.25">
      <c r="A95" s="100" t="s">
        <v>92</v>
      </c>
      <c r="B95" s="92" t="s">
        <v>140</v>
      </c>
      <c r="C95" s="96">
        <v>4</v>
      </c>
      <c r="D95" s="103" t="str">
        <f t="shared" si="1"/>
        <v xml:space="preserve"> Сургут</v>
      </c>
      <c r="E95" s="96" t="s">
        <v>140</v>
      </c>
    </row>
    <row r="96" spans="1:5" x14ac:dyDescent="0.25">
      <c r="A96" s="100" t="s">
        <v>93</v>
      </c>
      <c r="B96" s="92"/>
      <c r="C96" s="96">
        <v>4</v>
      </c>
      <c r="D96" s="92" t="str">
        <f t="shared" si="1"/>
        <v xml:space="preserve"> Сургут</v>
      </c>
      <c r="E96" s="96"/>
    </row>
    <row r="97" spans="1:5" x14ac:dyDescent="0.25">
      <c r="A97" s="100" t="s">
        <v>20</v>
      </c>
      <c r="B97" s="92"/>
      <c r="C97" s="96">
        <v>3</v>
      </c>
      <c r="D97" s="92" t="str">
        <f t="shared" si="1"/>
        <v xml:space="preserve"> Самара</v>
      </c>
      <c r="E97" s="96"/>
    </row>
    <row r="98" spans="1:5" x14ac:dyDescent="0.25">
      <c r="A98" s="102" t="s">
        <v>29</v>
      </c>
      <c r="B98" s="92"/>
      <c r="C98" s="96">
        <v>3</v>
      </c>
      <c r="D98" s="92" t="str">
        <f t="shared" si="1"/>
        <v xml:space="preserve"> Самара</v>
      </c>
      <c r="E98" s="96"/>
    </row>
    <row r="99" spans="1:5" x14ac:dyDescent="0.25">
      <c r="A99" s="102" t="s">
        <v>94</v>
      </c>
      <c r="B99" s="92"/>
      <c r="C99" s="96">
        <v>4</v>
      </c>
      <c r="D99" s="92" t="str">
        <f t="shared" si="1"/>
        <v xml:space="preserve"> Сургут</v>
      </c>
      <c r="E99" s="96"/>
    </row>
    <row r="100" spans="1:5" x14ac:dyDescent="0.25">
      <c r="A100" s="100" t="s">
        <v>120</v>
      </c>
      <c r="B100" s="92"/>
      <c r="C100" s="96">
        <v>6</v>
      </c>
      <c r="D100" s="92" t="str">
        <f t="shared" si="1"/>
        <v xml:space="preserve"> Бугульма</v>
      </c>
      <c r="E100" s="96"/>
    </row>
    <row r="101" spans="1:5" x14ac:dyDescent="0.25">
      <c r="A101" s="100" t="s">
        <v>95</v>
      </c>
      <c r="B101" s="92"/>
      <c r="C101" s="96">
        <v>2</v>
      </c>
      <c r="D101" s="92" t="str">
        <f t="shared" si="1"/>
        <v xml:space="preserve"> Санкт-Петербург</v>
      </c>
      <c r="E101" s="96"/>
    </row>
    <row r="102" spans="1:5" x14ac:dyDescent="0.25">
      <c r="A102" s="100" t="s">
        <v>96</v>
      </c>
      <c r="B102" s="92"/>
      <c r="C102" s="96">
        <v>5</v>
      </c>
      <c r="D102" s="92" t="str">
        <f t="shared" si="1"/>
        <v xml:space="preserve"> Воронеж</v>
      </c>
      <c r="E102" s="96"/>
    </row>
    <row r="103" spans="1:5" x14ac:dyDescent="0.25">
      <c r="A103" s="100" t="s">
        <v>101</v>
      </c>
      <c r="B103" s="92"/>
      <c r="C103" s="96">
        <v>3</v>
      </c>
      <c r="D103" s="92" t="str">
        <f t="shared" si="1"/>
        <v xml:space="preserve"> Самара</v>
      </c>
      <c r="E103" s="96"/>
    </row>
    <row r="104" spans="1:5" x14ac:dyDescent="0.25">
      <c r="A104" s="100" t="s">
        <v>97</v>
      </c>
      <c r="B104" s="92"/>
      <c r="C104" s="96">
        <v>5</v>
      </c>
      <c r="D104" s="92" t="str">
        <f t="shared" si="1"/>
        <v xml:space="preserve"> Воронеж</v>
      </c>
      <c r="E104" s="96"/>
    </row>
    <row r="105" spans="1:5" x14ac:dyDescent="0.25">
      <c r="A105" s="100" t="s">
        <v>98</v>
      </c>
      <c r="B105" s="92"/>
      <c r="C105" s="96">
        <v>4</v>
      </c>
      <c r="D105" s="92" t="str">
        <f t="shared" si="1"/>
        <v xml:space="preserve"> Сургут</v>
      </c>
      <c r="E105" s="96"/>
    </row>
    <row r="106" spans="1:5" x14ac:dyDescent="0.25">
      <c r="A106" s="100" t="s">
        <v>99</v>
      </c>
      <c r="B106" s="92" t="s">
        <v>143</v>
      </c>
      <c r="C106" s="96">
        <v>3</v>
      </c>
      <c r="D106" s="92" t="str">
        <f t="shared" si="1"/>
        <v xml:space="preserve"> Самара</v>
      </c>
      <c r="E106" s="96" t="s">
        <v>18</v>
      </c>
    </row>
    <row r="107" spans="1:5" x14ac:dyDescent="0.25">
      <c r="A107" s="102" t="s">
        <v>19</v>
      </c>
      <c r="B107" s="92"/>
      <c r="C107" s="96">
        <v>3</v>
      </c>
      <c r="D107" s="92" t="str">
        <f t="shared" si="1"/>
        <v xml:space="preserve"> Самара</v>
      </c>
      <c r="E107" s="96"/>
    </row>
    <row r="108" spans="1:5" s="94" customFormat="1" x14ac:dyDescent="0.25">
      <c r="A108" s="93"/>
      <c r="C108" s="97"/>
      <c r="E108" s="97"/>
    </row>
    <row r="109" spans="1:5" s="94" customFormat="1" x14ac:dyDescent="0.25">
      <c r="A109" s="93"/>
      <c r="C109" s="97"/>
      <c r="E109" s="97"/>
    </row>
    <row r="110" spans="1:5" s="94" customFormat="1" x14ac:dyDescent="0.25">
      <c r="A110" s="93"/>
      <c r="C110" s="97"/>
      <c r="E110" s="97"/>
    </row>
    <row r="111" spans="1:5" s="94" customFormat="1" x14ac:dyDescent="0.25">
      <c r="A111" s="95"/>
      <c r="C111" s="97"/>
      <c r="E111" s="97"/>
    </row>
    <row r="112" spans="1:5" s="94" customFormat="1" x14ac:dyDescent="0.25">
      <c r="A112" s="95"/>
      <c r="C112" s="97"/>
      <c r="E112" s="97"/>
    </row>
    <row r="113" spans="1:5" s="94" customFormat="1" x14ac:dyDescent="0.25">
      <c r="A113" s="95"/>
      <c r="C113" s="97"/>
      <c r="E113" s="97"/>
    </row>
    <row r="114" spans="1:5" s="94" customFormat="1" x14ac:dyDescent="0.25">
      <c r="A114" s="95"/>
      <c r="C114" s="97"/>
      <c r="E114" s="97"/>
    </row>
    <row r="115" spans="1:5" s="94" customFormat="1" x14ac:dyDescent="0.25">
      <c r="A115" s="95"/>
      <c r="C115" s="97"/>
      <c r="E115" s="97"/>
    </row>
    <row r="116" spans="1:5" s="94" customFormat="1" x14ac:dyDescent="0.25">
      <c r="A116" s="93"/>
      <c r="C116" s="97"/>
      <c r="E116" s="97"/>
    </row>
    <row r="117" spans="1:5" s="94" customFormat="1" x14ac:dyDescent="0.25">
      <c r="A117" s="95"/>
      <c r="C117" s="97"/>
      <c r="E117" s="97"/>
    </row>
    <row r="118" spans="1:5" s="94" customFormat="1" x14ac:dyDescent="0.25">
      <c r="A118" s="95"/>
      <c r="C118" s="97"/>
      <c r="E118" s="97"/>
    </row>
    <row r="119" spans="1:5" s="94" customFormat="1" x14ac:dyDescent="0.25">
      <c r="A119" s="93"/>
      <c r="C119" s="97"/>
      <c r="E119" s="97"/>
    </row>
    <row r="120" spans="1:5" s="94" customFormat="1" x14ac:dyDescent="0.25">
      <c r="A120" s="95"/>
      <c r="C120" s="97"/>
      <c r="E120" s="97"/>
    </row>
    <row r="121" spans="1:5" s="94" customFormat="1" x14ac:dyDescent="0.25">
      <c r="A121" s="95"/>
      <c r="C121" s="97"/>
      <c r="E121" s="97"/>
    </row>
    <row r="122" spans="1:5" s="94" customFormat="1" x14ac:dyDescent="0.25">
      <c r="A122" s="95"/>
      <c r="C122" s="97"/>
      <c r="E122" s="97"/>
    </row>
    <row r="123" spans="1:5" s="94" customFormat="1" x14ac:dyDescent="0.25">
      <c r="A123" s="95"/>
      <c r="C123" s="97"/>
      <c r="E123" s="97"/>
    </row>
    <row r="124" spans="1:5" s="94" customFormat="1" x14ac:dyDescent="0.25">
      <c r="A124" s="95"/>
      <c r="C124" s="97"/>
      <c r="E124" s="97"/>
    </row>
    <row r="125" spans="1:5" s="94" customFormat="1" x14ac:dyDescent="0.25">
      <c r="A125" s="93"/>
      <c r="C125" s="97"/>
      <c r="E125" s="97"/>
    </row>
    <row r="126" spans="1:5" s="94" customFormat="1" x14ac:dyDescent="0.25">
      <c r="A126" s="93"/>
      <c r="C126" s="97"/>
      <c r="E126" s="97"/>
    </row>
    <row r="127" spans="1:5" s="94" customFormat="1" x14ac:dyDescent="0.25">
      <c r="A127" s="95"/>
      <c r="C127" s="97"/>
      <c r="E127" s="97"/>
    </row>
    <row r="128" spans="1:5" s="94" customFormat="1" x14ac:dyDescent="0.25">
      <c r="A128" s="95"/>
      <c r="C128" s="97"/>
      <c r="E128" s="97"/>
    </row>
    <row r="129" spans="1:5" s="94" customFormat="1" x14ac:dyDescent="0.25">
      <c r="A129" s="95"/>
      <c r="C129" s="97"/>
      <c r="E129" s="97"/>
    </row>
    <row r="130" spans="1:5" s="94" customFormat="1" x14ac:dyDescent="0.25">
      <c r="A130" s="95"/>
      <c r="C130" s="97"/>
      <c r="E130" s="97"/>
    </row>
    <row r="131" spans="1:5" s="94" customFormat="1" x14ac:dyDescent="0.25">
      <c r="A131" s="95"/>
      <c r="C131" s="97"/>
      <c r="E131" s="97"/>
    </row>
    <row r="132" spans="1:5" s="94" customFormat="1" x14ac:dyDescent="0.25">
      <c r="A132" s="95"/>
      <c r="C132" s="97"/>
      <c r="E132" s="97"/>
    </row>
    <row r="133" spans="1:5" s="94" customFormat="1" x14ac:dyDescent="0.25">
      <c r="A133" s="95"/>
      <c r="C133" s="97"/>
      <c r="E133" s="97"/>
    </row>
    <row r="134" spans="1:5" s="94" customFormat="1" x14ac:dyDescent="0.25">
      <c r="A134" s="93"/>
      <c r="C134" s="97"/>
      <c r="E134" s="97"/>
    </row>
    <row r="135" spans="1:5" s="94" customFormat="1" x14ac:dyDescent="0.25">
      <c r="A135" s="93"/>
      <c r="C135" s="97"/>
      <c r="E135" s="97"/>
    </row>
    <row r="136" spans="1:5" s="94" customFormat="1" x14ac:dyDescent="0.25">
      <c r="A136" s="93"/>
      <c r="C136" s="97"/>
      <c r="E136" s="97"/>
    </row>
    <row r="137" spans="1:5" s="94" customFormat="1" x14ac:dyDescent="0.25">
      <c r="A137" s="95"/>
      <c r="C137" s="97"/>
      <c r="E137" s="97"/>
    </row>
    <row r="138" spans="1:5" s="94" customFormat="1" x14ac:dyDescent="0.25">
      <c r="A138" s="93"/>
      <c r="C138" s="97"/>
      <c r="E138" s="97"/>
    </row>
    <row r="139" spans="1:5" s="94" customFormat="1" x14ac:dyDescent="0.25">
      <c r="A139" s="93"/>
      <c r="C139" s="97"/>
      <c r="E139" s="97"/>
    </row>
    <row r="140" spans="1:5" s="94" customFormat="1" x14ac:dyDescent="0.25">
      <c r="A140" s="93"/>
      <c r="C140" s="97"/>
      <c r="E140" s="97"/>
    </row>
    <row r="141" spans="1:5" s="94" customFormat="1" x14ac:dyDescent="0.25">
      <c r="A141" s="95"/>
      <c r="C141" s="97"/>
      <c r="E141" s="97"/>
    </row>
    <row r="142" spans="1:5" s="94" customFormat="1" x14ac:dyDescent="0.25">
      <c r="A142" s="93"/>
      <c r="C142" s="97"/>
      <c r="E142" s="97"/>
    </row>
    <row r="143" spans="1:5" s="94" customFormat="1" x14ac:dyDescent="0.25">
      <c r="A143" s="95"/>
      <c r="C143" s="97"/>
      <c r="E143" s="97"/>
    </row>
    <row r="144" spans="1:5" s="94" customFormat="1" x14ac:dyDescent="0.25">
      <c r="A144" s="93"/>
      <c r="C144" s="97"/>
      <c r="E144" s="97"/>
    </row>
    <row r="145" spans="1:5" s="94" customFormat="1" x14ac:dyDescent="0.25">
      <c r="A145" s="93"/>
      <c r="C145" s="97"/>
      <c r="E145" s="97"/>
    </row>
    <row r="146" spans="1:5" s="94" customFormat="1" x14ac:dyDescent="0.25">
      <c r="A146" s="93"/>
      <c r="C146" s="97"/>
      <c r="E146" s="97"/>
    </row>
    <row r="147" spans="1:5" s="94" customFormat="1" x14ac:dyDescent="0.25">
      <c r="A147" s="95"/>
      <c r="C147" s="97"/>
      <c r="E147" s="97"/>
    </row>
    <row r="148" spans="1:5" s="94" customFormat="1" x14ac:dyDescent="0.25">
      <c r="A148" s="95"/>
      <c r="C148" s="97"/>
      <c r="E148" s="97"/>
    </row>
    <row r="149" spans="1:5" s="94" customFormat="1" x14ac:dyDescent="0.25">
      <c r="A149" s="95"/>
      <c r="C149" s="97"/>
      <c r="E149" s="97"/>
    </row>
    <row r="150" spans="1:5" s="94" customFormat="1" x14ac:dyDescent="0.25">
      <c r="A150" s="95"/>
      <c r="C150" s="97"/>
      <c r="E150" s="97"/>
    </row>
    <row r="151" spans="1:5" s="94" customFormat="1" x14ac:dyDescent="0.25">
      <c r="A151" s="93"/>
      <c r="C151" s="97"/>
      <c r="E151" s="97"/>
    </row>
    <row r="152" spans="1:5" s="94" customFormat="1" x14ac:dyDescent="0.25">
      <c r="A152" s="95"/>
      <c r="C152" s="97"/>
      <c r="E152" s="97"/>
    </row>
    <row r="153" spans="1:5" s="94" customFormat="1" x14ac:dyDescent="0.25">
      <c r="A153" s="93"/>
      <c r="C153" s="97"/>
      <c r="E153" s="97"/>
    </row>
    <row r="154" spans="1:5" s="94" customFormat="1" x14ac:dyDescent="0.25">
      <c r="A154" s="93"/>
      <c r="C154" s="97"/>
      <c r="E154" s="97"/>
    </row>
    <row r="155" spans="1:5" s="94" customFormat="1" x14ac:dyDescent="0.25">
      <c r="A155" s="93"/>
      <c r="C155" s="97"/>
      <c r="E155" s="97"/>
    </row>
    <row r="156" spans="1:5" s="94" customFormat="1" x14ac:dyDescent="0.25">
      <c r="A156" s="93"/>
      <c r="C156" s="97"/>
      <c r="E156" s="97"/>
    </row>
    <row r="157" spans="1:5" s="94" customFormat="1" x14ac:dyDescent="0.25">
      <c r="A157" s="93"/>
      <c r="C157" s="97"/>
      <c r="E157" s="97"/>
    </row>
    <row r="158" spans="1:5" s="94" customFormat="1" x14ac:dyDescent="0.25">
      <c r="A158" s="95"/>
      <c r="C158" s="97"/>
      <c r="E158" s="97"/>
    </row>
    <row r="159" spans="1:5" s="94" customFormat="1" x14ac:dyDescent="0.25">
      <c r="A159" s="93"/>
      <c r="C159" s="97"/>
      <c r="E159" s="97"/>
    </row>
    <row r="160" spans="1:5" s="94" customFormat="1" x14ac:dyDescent="0.25">
      <c r="A160" s="95"/>
      <c r="C160" s="97"/>
      <c r="E160" s="97"/>
    </row>
    <row r="161" spans="1:5" s="94" customFormat="1" x14ac:dyDescent="0.25">
      <c r="A161" s="93"/>
      <c r="C161" s="97"/>
      <c r="E161" s="97"/>
    </row>
    <row r="162" spans="1:5" s="94" customFormat="1" x14ac:dyDescent="0.25">
      <c r="A162" s="93"/>
      <c r="C162" s="97"/>
      <c r="E162" s="97"/>
    </row>
    <row r="163" spans="1:5" s="94" customFormat="1" x14ac:dyDescent="0.25">
      <c r="A163" s="95"/>
      <c r="C163" s="97"/>
      <c r="E163" s="97"/>
    </row>
    <row r="164" spans="1:5" s="94" customFormat="1" x14ac:dyDescent="0.25">
      <c r="A164" s="95"/>
      <c r="C164" s="97"/>
      <c r="E164" s="97"/>
    </row>
    <row r="165" spans="1:5" s="94" customFormat="1" x14ac:dyDescent="0.25">
      <c r="A165" s="95"/>
      <c r="C165" s="97"/>
      <c r="E165" s="97"/>
    </row>
    <row r="166" spans="1:5" s="94" customFormat="1" x14ac:dyDescent="0.25">
      <c r="A166" s="93"/>
      <c r="C166" s="97"/>
      <c r="E166" s="97"/>
    </row>
    <row r="167" spans="1:5" s="94" customFormat="1" x14ac:dyDescent="0.25">
      <c r="A167" s="93"/>
      <c r="C167" s="97"/>
      <c r="E167" s="97"/>
    </row>
    <row r="168" spans="1:5" s="94" customFormat="1" x14ac:dyDescent="0.25">
      <c r="A168" s="93"/>
      <c r="C168" s="97"/>
      <c r="E168" s="97"/>
    </row>
    <row r="169" spans="1:5" s="94" customFormat="1" x14ac:dyDescent="0.25">
      <c r="A169" s="93"/>
      <c r="C169" s="97"/>
      <c r="E169" s="97"/>
    </row>
    <row r="170" spans="1:5" s="94" customFormat="1" x14ac:dyDescent="0.25">
      <c r="A170" s="93"/>
      <c r="C170" s="97"/>
      <c r="E170" s="97"/>
    </row>
    <row r="171" spans="1:5" s="94" customFormat="1" x14ac:dyDescent="0.25">
      <c r="A171" s="95"/>
      <c r="C171" s="97"/>
      <c r="E171" s="97"/>
    </row>
    <row r="172" spans="1:5" s="94" customFormat="1" x14ac:dyDescent="0.25">
      <c r="A172" s="93"/>
      <c r="C172" s="97"/>
      <c r="E172" s="97"/>
    </row>
    <row r="173" spans="1:5" s="94" customFormat="1" x14ac:dyDescent="0.25">
      <c r="A173" s="95"/>
      <c r="C173" s="97"/>
      <c r="E173" s="97"/>
    </row>
    <row r="174" spans="1:5" s="94" customFormat="1" x14ac:dyDescent="0.25">
      <c r="A174" s="95"/>
      <c r="C174" s="97"/>
      <c r="E174" s="97"/>
    </row>
    <row r="175" spans="1:5" s="94" customFormat="1" x14ac:dyDescent="0.25">
      <c r="A175" s="93"/>
      <c r="C175" s="97"/>
      <c r="E175" s="97"/>
    </row>
    <row r="176" spans="1:5" s="94" customFormat="1" x14ac:dyDescent="0.25">
      <c r="A176" s="95"/>
      <c r="C176" s="97"/>
      <c r="E176" s="97"/>
    </row>
    <row r="177" spans="1:5" s="94" customFormat="1" x14ac:dyDescent="0.25">
      <c r="A177" s="93"/>
      <c r="C177" s="97"/>
      <c r="E177" s="97"/>
    </row>
    <row r="178" spans="1:5" s="94" customFormat="1" x14ac:dyDescent="0.25">
      <c r="A178" s="95"/>
      <c r="C178" s="97"/>
      <c r="E178" s="97"/>
    </row>
    <row r="179" spans="1:5" s="94" customFormat="1" x14ac:dyDescent="0.25">
      <c r="A179" s="95"/>
      <c r="C179" s="97"/>
      <c r="E179" s="97"/>
    </row>
    <row r="180" spans="1:5" s="94" customFormat="1" x14ac:dyDescent="0.25">
      <c r="A180" s="93"/>
      <c r="C180" s="97"/>
      <c r="E180" s="97"/>
    </row>
    <row r="181" spans="1:5" s="94" customFormat="1" x14ac:dyDescent="0.25">
      <c r="A181" s="95"/>
      <c r="C181" s="97"/>
      <c r="E181" s="97"/>
    </row>
    <row r="182" spans="1:5" s="94" customFormat="1" x14ac:dyDescent="0.25">
      <c r="A182" s="95"/>
      <c r="C182" s="97"/>
      <c r="E182" s="97"/>
    </row>
    <row r="183" spans="1:5" s="94" customFormat="1" x14ac:dyDescent="0.25">
      <c r="A183" s="95"/>
      <c r="C183" s="97"/>
      <c r="E183" s="97"/>
    </row>
    <row r="184" spans="1:5" s="94" customFormat="1" x14ac:dyDescent="0.25">
      <c r="A184" s="95"/>
      <c r="C184" s="97"/>
      <c r="E184" s="97"/>
    </row>
    <row r="185" spans="1:5" s="94" customFormat="1" x14ac:dyDescent="0.25">
      <c r="A185" s="93"/>
      <c r="C185" s="97"/>
      <c r="E185" s="97"/>
    </row>
    <row r="186" spans="1:5" s="94" customFormat="1" x14ac:dyDescent="0.25">
      <c r="A186" s="93"/>
      <c r="C186" s="97"/>
      <c r="E186" s="97"/>
    </row>
    <row r="187" spans="1:5" s="94" customFormat="1" x14ac:dyDescent="0.25">
      <c r="A187" s="93"/>
      <c r="C187" s="97"/>
      <c r="E187" s="97"/>
    </row>
    <row r="188" spans="1:5" s="94" customFormat="1" x14ac:dyDescent="0.25">
      <c r="A188" s="93"/>
      <c r="C188" s="97"/>
      <c r="E188" s="97"/>
    </row>
    <row r="189" spans="1:5" s="94" customFormat="1" x14ac:dyDescent="0.25">
      <c r="A189" s="93"/>
      <c r="C189" s="97"/>
      <c r="E189" s="97"/>
    </row>
    <row r="190" spans="1:5" s="94" customFormat="1" x14ac:dyDescent="0.25">
      <c r="A190" s="93"/>
      <c r="C190" s="97"/>
      <c r="E190" s="97"/>
    </row>
    <row r="191" spans="1:5" s="94" customFormat="1" x14ac:dyDescent="0.25">
      <c r="A191" s="93"/>
      <c r="C191" s="97"/>
      <c r="E191" s="97"/>
    </row>
    <row r="192" spans="1:5" s="94" customFormat="1" x14ac:dyDescent="0.25">
      <c r="A192" s="93"/>
      <c r="C192" s="97"/>
      <c r="E192" s="97"/>
    </row>
    <row r="193" spans="1:5" s="94" customFormat="1" x14ac:dyDescent="0.25">
      <c r="A193" s="95"/>
      <c r="C193" s="97"/>
      <c r="E193" s="97"/>
    </row>
    <row r="194" spans="1:5" s="94" customFormat="1" x14ac:dyDescent="0.25">
      <c r="A194" s="93"/>
      <c r="C194" s="97"/>
      <c r="E194" s="97"/>
    </row>
    <row r="195" spans="1:5" s="94" customFormat="1" x14ac:dyDescent="0.25">
      <c r="A195" s="93"/>
      <c r="C195" s="97"/>
      <c r="E195" s="97"/>
    </row>
    <row r="196" spans="1:5" s="94" customFormat="1" x14ac:dyDescent="0.25">
      <c r="A196" s="93"/>
      <c r="C196" s="97"/>
      <c r="E196" s="97"/>
    </row>
    <row r="197" spans="1:5" s="94" customFormat="1" x14ac:dyDescent="0.25">
      <c r="A197" s="93"/>
      <c r="C197" s="97"/>
      <c r="E197" s="97"/>
    </row>
    <row r="198" spans="1:5" s="94" customFormat="1" x14ac:dyDescent="0.25">
      <c r="A198" s="93"/>
      <c r="C198" s="97"/>
      <c r="E198" s="97"/>
    </row>
    <row r="199" spans="1:5" s="94" customFormat="1" x14ac:dyDescent="0.25">
      <c r="A199" s="95"/>
      <c r="C199" s="97"/>
      <c r="E199" s="97"/>
    </row>
    <row r="200" spans="1:5" s="94" customFormat="1" x14ac:dyDescent="0.25">
      <c r="A200" s="95"/>
      <c r="C200" s="97"/>
      <c r="E200" s="97"/>
    </row>
    <row r="201" spans="1:5" s="94" customFormat="1" x14ac:dyDescent="0.25">
      <c r="A201" s="93"/>
      <c r="C201" s="97"/>
      <c r="E201" s="97"/>
    </row>
    <row r="202" spans="1:5" s="94" customFormat="1" x14ac:dyDescent="0.25">
      <c r="A202" s="93"/>
      <c r="C202" s="97"/>
      <c r="E202" s="97"/>
    </row>
    <row r="203" spans="1:5" s="94" customFormat="1" x14ac:dyDescent="0.25">
      <c r="A203" s="93"/>
      <c r="C203" s="97"/>
      <c r="E203" s="97"/>
    </row>
    <row r="204" spans="1:5" s="94" customFormat="1" x14ac:dyDescent="0.25">
      <c r="A204" s="93"/>
      <c r="C204" s="97"/>
      <c r="E204" s="97"/>
    </row>
    <row r="205" spans="1:5" s="94" customFormat="1" x14ac:dyDescent="0.25">
      <c r="A205" s="93"/>
      <c r="C205" s="97"/>
      <c r="E205" s="97"/>
    </row>
    <row r="206" spans="1:5" s="94" customFormat="1" x14ac:dyDescent="0.25">
      <c r="A206" s="93"/>
      <c r="C206" s="97"/>
      <c r="E206" s="97"/>
    </row>
    <row r="207" spans="1:5" s="94" customFormat="1" x14ac:dyDescent="0.25">
      <c r="A207" s="95"/>
      <c r="C207" s="97"/>
      <c r="E207" s="97"/>
    </row>
    <row r="208" spans="1:5" s="94" customFormat="1" x14ac:dyDescent="0.25">
      <c r="A208" s="95"/>
      <c r="C208" s="97"/>
      <c r="E208" s="97"/>
    </row>
    <row r="209" spans="1:5" s="94" customFormat="1" x14ac:dyDescent="0.25">
      <c r="A209" s="93"/>
      <c r="C209" s="97"/>
      <c r="E209" s="97"/>
    </row>
    <row r="210" spans="1:5" s="94" customFormat="1" x14ac:dyDescent="0.25">
      <c r="A210" s="95"/>
      <c r="C210" s="97"/>
      <c r="E210" s="97"/>
    </row>
    <row r="211" spans="1:5" s="94" customFormat="1" x14ac:dyDescent="0.25">
      <c r="A211" s="95"/>
      <c r="C211" s="97"/>
      <c r="E211" s="97"/>
    </row>
    <row r="212" spans="1:5" s="94" customFormat="1" x14ac:dyDescent="0.25">
      <c r="A212" s="95"/>
      <c r="C212" s="97"/>
      <c r="E212" s="97"/>
    </row>
    <row r="213" spans="1:5" s="94" customFormat="1" x14ac:dyDescent="0.25">
      <c r="A213" s="95"/>
      <c r="C213" s="97"/>
      <c r="E213" s="97"/>
    </row>
    <row r="214" spans="1:5" s="94" customFormat="1" x14ac:dyDescent="0.25">
      <c r="A214" s="95"/>
      <c r="C214" s="97"/>
      <c r="E214" s="97"/>
    </row>
    <row r="215" spans="1:5" s="94" customFormat="1" x14ac:dyDescent="0.25">
      <c r="A215" s="93"/>
      <c r="C215" s="97"/>
      <c r="E215" s="97"/>
    </row>
    <row r="216" spans="1:5" s="94" customFormat="1" x14ac:dyDescent="0.25">
      <c r="A216" s="93"/>
      <c r="C216" s="97"/>
      <c r="E216" s="97"/>
    </row>
    <row r="217" spans="1:5" s="94" customFormat="1" x14ac:dyDescent="0.25">
      <c r="A217" s="93"/>
      <c r="C217" s="97"/>
      <c r="E217" s="97"/>
    </row>
    <row r="218" spans="1:5" s="94" customFormat="1" x14ac:dyDescent="0.25">
      <c r="A218" s="93"/>
      <c r="C218" s="97"/>
      <c r="E218" s="97"/>
    </row>
    <row r="219" spans="1:5" s="94" customFormat="1" x14ac:dyDescent="0.25">
      <c r="A219" s="93"/>
      <c r="C219" s="97"/>
      <c r="E219" s="97"/>
    </row>
    <row r="220" spans="1:5" s="94" customFormat="1" x14ac:dyDescent="0.25">
      <c r="A220" s="93"/>
      <c r="C220" s="97"/>
      <c r="E220" s="97"/>
    </row>
    <row r="221" spans="1:5" s="94" customFormat="1" x14ac:dyDescent="0.25">
      <c r="A221" s="93"/>
      <c r="C221" s="97"/>
      <c r="E221" s="97"/>
    </row>
    <row r="222" spans="1:5" s="94" customFormat="1" x14ac:dyDescent="0.25">
      <c r="A222" s="93"/>
      <c r="C222" s="97"/>
      <c r="E222" s="97"/>
    </row>
    <row r="223" spans="1:5" s="94" customFormat="1" x14ac:dyDescent="0.25">
      <c r="A223" s="93"/>
      <c r="C223" s="97"/>
      <c r="E223" s="97"/>
    </row>
    <row r="224" spans="1:5" s="94" customFormat="1" x14ac:dyDescent="0.25">
      <c r="A224" s="93"/>
      <c r="C224" s="97"/>
      <c r="E224" s="97"/>
    </row>
    <row r="225" spans="1:5" s="94" customFormat="1" x14ac:dyDescent="0.25">
      <c r="A225" s="93"/>
      <c r="C225" s="97"/>
      <c r="E225" s="97"/>
    </row>
    <row r="226" spans="1:5" s="94" customFormat="1" x14ac:dyDescent="0.25">
      <c r="A226" s="93"/>
      <c r="C226" s="97"/>
      <c r="E226" s="97"/>
    </row>
    <row r="227" spans="1:5" s="94" customFormat="1" x14ac:dyDescent="0.25">
      <c r="A227" s="95"/>
      <c r="C227" s="97"/>
      <c r="E227" s="97"/>
    </row>
    <row r="228" spans="1:5" s="94" customFormat="1" x14ac:dyDescent="0.25">
      <c r="A228" s="93"/>
      <c r="C228" s="97"/>
      <c r="E228" s="97"/>
    </row>
    <row r="229" spans="1:5" s="94" customFormat="1" x14ac:dyDescent="0.25">
      <c r="A229" s="93"/>
      <c r="C229" s="97"/>
      <c r="E229" s="97"/>
    </row>
    <row r="230" spans="1:5" s="94" customFormat="1" x14ac:dyDescent="0.25">
      <c r="A230" s="95"/>
      <c r="C230" s="97"/>
      <c r="E230" s="97"/>
    </row>
    <row r="231" spans="1:5" s="94" customFormat="1" x14ac:dyDescent="0.25">
      <c r="A231" s="95"/>
      <c r="C231" s="97"/>
      <c r="E231" s="97"/>
    </row>
    <row r="232" spans="1:5" s="94" customFormat="1" x14ac:dyDescent="0.25">
      <c r="A232" s="93"/>
      <c r="C232" s="97"/>
      <c r="E232" s="97"/>
    </row>
    <row r="233" spans="1:5" s="94" customFormat="1" x14ac:dyDescent="0.25">
      <c r="A233" s="95"/>
      <c r="C233" s="97"/>
      <c r="E233" s="97"/>
    </row>
    <row r="234" spans="1:5" s="94" customFormat="1" x14ac:dyDescent="0.25">
      <c r="A234" s="93"/>
      <c r="C234" s="97"/>
      <c r="E234" s="97"/>
    </row>
    <row r="235" spans="1:5" s="94" customFormat="1" x14ac:dyDescent="0.25">
      <c r="A235" s="93"/>
      <c r="C235" s="97"/>
      <c r="E235" s="97"/>
    </row>
    <row r="236" spans="1:5" s="94" customFormat="1" x14ac:dyDescent="0.25">
      <c r="A236" s="93"/>
      <c r="C236" s="97"/>
      <c r="E236" s="97"/>
    </row>
    <row r="237" spans="1:5" s="94" customFormat="1" x14ac:dyDescent="0.25">
      <c r="A237" s="93"/>
      <c r="C237" s="97"/>
      <c r="E237" s="97"/>
    </row>
    <row r="238" spans="1:5" s="94" customFormat="1" x14ac:dyDescent="0.25">
      <c r="A238" s="93"/>
      <c r="C238" s="97"/>
      <c r="E238" s="97"/>
    </row>
    <row r="239" spans="1:5" s="94" customFormat="1" x14ac:dyDescent="0.25">
      <c r="A239" s="93"/>
      <c r="C239" s="97"/>
      <c r="E239" s="97"/>
    </row>
    <row r="240" spans="1:5" s="94" customFormat="1" x14ac:dyDescent="0.25">
      <c r="A240" s="93"/>
      <c r="C240" s="97"/>
      <c r="E240" s="97"/>
    </row>
    <row r="241" spans="1:5" s="94" customFormat="1" x14ac:dyDescent="0.25">
      <c r="A241" s="95"/>
      <c r="C241" s="97"/>
      <c r="E241" s="97"/>
    </row>
    <row r="242" spans="1:5" s="94" customFormat="1" x14ac:dyDescent="0.25">
      <c r="A242" s="93"/>
      <c r="C242" s="97"/>
      <c r="E242" s="97"/>
    </row>
    <row r="243" spans="1:5" s="94" customFormat="1" x14ac:dyDescent="0.25">
      <c r="A243" s="93"/>
      <c r="C243" s="97"/>
      <c r="E243" s="97"/>
    </row>
    <row r="244" spans="1:5" s="94" customFormat="1" x14ac:dyDescent="0.25">
      <c r="A244" s="93"/>
      <c r="C244" s="97"/>
      <c r="E244" s="97"/>
    </row>
    <row r="245" spans="1:5" s="94" customFormat="1" x14ac:dyDescent="0.25">
      <c r="A245" s="93"/>
      <c r="C245" s="97"/>
      <c r="E245" s="97"/>
    </row>
    <row r="246" spans="1:5" s="94" customFormat="1" x14ac:dyDescent="0.25">
      <c r="A246" s="93"/>
      <c r="C246" s="97"/>
      <c r="E246" s="97"/>
    </row>
    <row r="247" spans="1:5" s="94" customFormat="1" x14ac:dyDescent="0.25">
      <c r="A247" s="95"/>
      <c r="C247" s="97"/>
      <c r="E247" s="97"/>
    </row>
    <row r="248" spans="1:5" s="94" customFormat="1" x14ac:dyDescent="0.25">
      <c r="C248" s="97"/>
      <c r="E248" s="97"/>
    </row>
    <row r="249" spans="1:5" s="94" customFormat="1" x14ac:dyDescent="0.25">
      <c r="C249" s="97"/>
      <c r="E249" s="97"/>
    </row>
    <row r="250" spans="1:5" s="94" customFormat="1" x14ac:dyDescent="0.25">
      <c r="C250" s="97"/>
      <c r="E250" s="97"/>
    </row>
    <row r="251" spans="1:5" s="94" customFormat="1" x14ac:dyDescent="0.25">
      <c r="C251" s="97"/>
      <c r="E251" s="97"/>
    </row>
    <row r="252" spans="1:5" s="94" customFormat="1" x14ac:dyDescent="0.25">
      <c r="C252" s="97"/>
      <c r="E252" s="97"/>
    </row>
    <row r="253" spans="1:5" s="94" customFormat="1" x14ac:dyDescent="0.25">
      <c r="C253" s="97"/>
      <c r="E253" s="97"/>
    </row>
    <row r="254" spans="1:5" s="94" customFormat="1" x14ac:dyDescent="0.25">
      <c r="C254" s="97"/>
      <c r="E254" s="97"/>
    </row>
    <row r="255" spans="1:5" s="94" customFormat="1" x14ac:dyDescent="0.25">
      <c r="C255" s="97"/>
      <c r="E255" s="97"/>
    </row>
    <row r="256" spans="1:5" s="94" customFormat="1" x14ac:dyDescent="0.25">
      <c r="C256" s="97"/>
      <c r="E256" s="97"/>
    </row>
    <row r="257" spans="3:5" s="94" customFormat="1" x14ac:dyDescent="0.25">
      <c r="C257" s="97"/>
      <c r="E257" s="97"/>
    </row>
    <row r="258" spans="3:5" s="94" customFormat="1" x14ac:dyDescent="0.25">
      <c r="C258" s="97"/>
      <c r="E258" s="97"/>
    </row>
    <row r="259" spans="3:5" s="94" customFormat="1" x14ac:dyDescent="0.25">
      <c r="C259" s="97"/>
      <c r="E259" s="97"/>
    </row>
    <row r="260" spans="3:5" s="94" customFormat="1" x14ac:dyDescent="0.25">
      <c r="C260" s="97"/>
      <c r="E260" s="97"/>
    </row>
    <row r="261" spans="3:5" s="94" customFormat="1" x14ac:dyDescent="0.25">
      <c r="C261" s="97"/>
      <c r="E261" s="97"/>
    </row>
    <row r="262" spans="3:5" s="94" customFormat="1" x14ac:dyDescent="0.25">
      <c r="C262" s="97"/>
      <c r="E262" s="97"/>
    </row>
    <row r="263" spans="3:5" s="94" customFormat="1" x14ac:dyDescent="0.25">
      <c r="C263" s="97"/>
      <c r="E263" s="97"/>
    </row>
    <row r="264" spans="3:5" s="94" customFormat="1" x14ac:dyDescent="0.25">
      <c r="C264" s="97"/>
      <c r="E264" s="97"/>
    </row>
    <row r="265" spans="3:5" s="94" customFormat="1" x14ac:dyDescent="0.25">
      <c r="C265" s="97"/>
      <c r="E265" s="97"/>
    </row>
    <row r="266" spans="3:5" s="94" customFormat="1" x14ac:dyDescent="0.25">
      <c r="C266" s="97"/>
      <c r="E266" s="97"/>
    </row>
    <row r="267" spans="3:5" s="94" customFormat="1" x14ac:dyDescent="0.25">
      <c r="C267" s="97"/>
      <c r="E267" s="97"/>
    </row>
    <row r="268" spans="3:5" s="94" customFormat="1" x14ac:dyDescent="0.25">
      <c r="C268" s="97"/>
      <c r="E268" s="97"/>
    </row>
    <row r="269" spans="3:5" s="94" customFormat="1" x14ac:dyDescent="0.25">
      <c r="C269" s="97"/>
      <c r="E269" s="97"/>
    </row>
    <row r="270" spans="3:5" s="94" customFormat="1" x14ac:dyDescent="0.25">
      <c r="C270" s="97"/>
      <c r="E270" s="97"/>
    </row>
    <row r="271" spans="3:5" s="94" customFormat="1" x14ac:dyDescent="0.25">
      <c r="C271" s="97"/>
      <c r="E271" s="97"/>
    </row>
    <row r="272" spans="3:5" s="94" customFormat="1" x14ac:dyDescent="0.25">
      <c r="C272" s="97"/>
      <c r="E272" s="97"/>
    </row>
    <row r="273" spans="3:5" s="94" customFormat="1" x14ac:dyDescent="0.25">
      <c r="C273" s="97"/>
      <c r="E273" s="97"/>
    </row>
    <row r="274" spans="3:5" s="94" customFormat="1" x14ac:dyDescent="0.25">
      <c r="C274" s="97"/>
      <c r="E274" s="97"/>
    </row>
    <row r="275" spans="3:5" s="94" customFormat="1" x14ac:dyDescent="0.25">
      <c r="C275" s="97"/>
      <c r="E275" s="97"/>
    </row>
    <row r="276" spans="3:5" s="94" customFormat="1" x14ac:dyDescent="0.25">
      <c r="C276" s="97"/>
      <c r="E276" s="97"/>
    </row>
    <row r="277" spans="3:5" s="94" customFormat="1" x14ac:dyDescent="0.25">
      <c r="C277" s="97"/>
      <c r="E277" s="97"/>
    </row>
    <row r="278" spans="3:5" s="94" customFormat="1" x14ac:dyDescent="0.25">
      <c r="C278" s="97"/>
      <c r="E278" s="97"/>
    </row>
    <row r="279" spans="3:5" s="94" customFormat="1" x14ac:dyDescent="0.25">
      <c r="C279" s="97"/>
      <c r="E279" s="97"/>
    </row>
    <row r="280" spans="3:5" s="94" customFormat="1" x14ac:dyDescent="0.25">
      <c r="C280" s="97"/>
      <c r="E280" s="97"/>
    </row>
    <row r="281" spans="3:5" s="94" customFormat="1" x14ac:dyDescent="0.25">
      <c r="C281" s="97"/>
      <c r="E281" s="97"/>
    </row>
    <row r="282" spans="3:5" s="94" customFormat="1" x14ac:dyDescent="0.25">
      <c r="C282" s="97"/>
      <c r="E282" s="97"/>
    </row>
    <row r="283" spans="3:5" s="94" customFormat="1" x14ac:dyDescent="0.25">
      <c r="C283" s="97"/>
      <c r="E283" s="97"/>
    </row>
    <row r="284" spans="3:5" s="94" customFormat="1" x14ac:dyDescent="0.25">
      <c r="C284" s="97"/>
      <c r="E284" s="97"/>
    </row>
    <row r="285" spans="3:5" s="94" customFormat="1" x14ac:dyDescent="0.25">
      <c r="C285" s="97"/>
      <c r="E285" s="97"/>
    </row>
    <row r="286" spans="3:5" s="94" customFormat="1" x14ac:dyDescent="0.25">
      <c r="C286" s="97"/>
      <c r="E286" s="97"/>
    </row>
    <row r="287" spans="3:5" s="94" customFormat="1" x14ac:dyDescent="0.25">
      <c r="C287" s="97"/>
      <c r="E287" s="97"/>
    </row>
    <row r="288" spans="3:5" s="94" customFormat="1" x14ac:dyDescent="0.25">
      <c r="C288" s="97"/>
      <c r="E288" s="97"/>
    </row>
    <row r="289" spans="3:5" s="94" customFormat="1" x14ac:dyDescent="0.25">
      <c r="C289" s="97"/>
      <c r="E289" s="97"/>
    </row>
    <row r="290" spans="3:5" s="94" customFormat="1" x14ac:dyDescent="0.25">
      <c r="C290" s="97"/>
      <c r="E290" s="97"/>
    </row>
    <row r="291" spans="3:5" s="94" customFormat="1" x14ac:dyDescent="0.25">
      <c r="C291" s="97"/>
      <c r="E291" s="97"/>
    </row>
    <row r="292" spans="3:5" s="94" customFormat="1" x14ac:dyDescent="0.25">
      <c r="C292" s="97"/>
      <c r="E292" s="97"/>
    </row>
    <row r="293" spans="3:5" s="94" customFormat="1" x14ac:dyDescent="0.25">
      <c r="C293" s="97"/>
      <c r="E293" s="97"/>
    </row>
    <row r="294" spans="3:5" s="94" customFormat="1" x14ac:dyDescent="0.25">
      <c r="C294" s="97"/>
      <c r="E294" s="97"/>
    </row>
    <row r="295" spans="3:5" s="94" customFormat="1" x14ac:dyDescent="0.25">
      <c r="C295" s="97"/>
      <c r="E295" s="97"/>
    </row>
    <row r="296" spans="3:5" s="94" customFormat="1" x14ac:dyDescent="0.25">
      <c r="C296" s="97"/>
      <c r="E296" s="97"/>
    </row>
    <row r="297" spans="3:5" s="94" customFormat="1" x14ac:dyDescent="0.25">
      <c r="C297" s="97"/>
      <c r="E297" s="97"/>
    </row>
    <row r="298" spans="3:5" s="94" customFormat="1" x14ac:dyDescent="0.25">
      <c r="C298" s="97"/>
      <c r="E298" s="97"/>
    </row>
    <row r="299" spans="3:5" s="94" customFormat="1" x14ac:dyDescent="0.25">
      <c r="C299" s="97"/>
      <c r="E299" s="97"/>
    </row>
    <row r="300" spans="3:5" s="94" customFormat="1" x14ac:dyDescent="0.25">
      <c r="C300" s="97"/>
      <c r="E300" s="97"/>
    </row>
    <row r="301" spans="3:5" s="94" customFormat="1" x14ac:dyDescent="0.25">
      <c r="C301" s="97"/>
      <c r="E301" s="97"/>
    </row>
    <row r="302" spans="3:5" s="94" customFormat="1" x14ac:dyDescent="0.25">
      <c r="C302" s="97"/>
      <c r="E302" s="97"/>
    </row>
    <row r="303" spans="3:5" s="94" customFormat="1" x14ac:dyDescent="0.25">
      <c r="C303" s="97"/>
      <c r="E303" s="97"/>
    </row>
    <row r="304" spans="3:5" s="94" customFormat="1" x14ac:dyDescent="0.25">
      <c r="C304" s="97"/>
      <c r="E304" s="97"/>
    </row>
    <row r="305" spans="3:5" s="94" customFormat="1" x14ac:dyDescent="0.25">
      <c r="C305" s="97"/>
      <c r="E305" s="97"/>
    </row>
    <row r="306" spans="3:5" s="94" customFormat="1" x14ac:dyDescent="0.25">
      <c r="C306" s="97"/>
      <c r="E306" s="97"/>
    </row>
    <row r="307" spans="3:5" s="94" customFormat="1" x14ac:dyDescent="0.25">
      <c r="C307" s="97"/>
      <c r="E307" s="97"/>
    </row>
    <row r="308" spans="3:5" s="94" customFormat="1" x14ac:dyDescent="0.25">
      <c r="C308" s="97"/>
      <c r="E308" s="97"/>
    </row>
    <row r="309" spans="3:5" s="94" customFormat="1" x14ac:dyDescent="0.25">
      <c r="C309" s="97"/>
      <c r="E309" s="97"/>
    </row>
    <row r="310" spans="3:5" s="94" customFormat="1" x14ac:dyDescent="0.25">
      <c r="C310" s="97"/>
      <c r="E310" s="97"/>
    </row>
    <row r="311" spans="3:5" s="94" customFormat="1" x14ac:dyDescent="0.25">
      <c r="C311" s="97"/>
      <c r="E311" s="97"/>
    </row>
    <row r="312" spans="3:5" s="94" customFormat="1" x14ac:dyDescent="0.25">
      <c r="C312" s="97"/>
      <c r="E312" s="97"/>
    </row>
    <row r="313" spans="3:5" s="94" customFormat="1" x14ac:dyDescent="0.25">
      <c r="C313" s="97"/>
      <c r="E313" s="97"/>
    </row>
    <row r="314" spans="3:5" s="94" customFormat="1" x14ac:dyDescent="0.25">
      <c r="C314" s="97"/>
      <c r="E314" s="97"/>
    </row>
    <row r="315" spans="3:5" s="94" customFormat="1" x14ac:dyDescent="0.25">
      <c r="C315" s="97"/>
      <c r="E315" s="97"/>
    </row>
    <row r="316" spans="3:5" s="94" customFormat="1" x14ac:dyDescent="0.25">
      <c r="C316" s="97"/>
      <c r="E316" s="97"/>
    </row>
    <row r="317" spans="3:5" s="94" customFormat="1" x14ac:dyDescent="0.25">
      <c r="C317" s="97"/>
      <c r="E317" s="97"/>
    </row>
    <row r="318" spans="3:5" s="94" customFormat="1" x14ac:dyDescent="0.25">
      <c r="C318" s="97"/>
      <c r="E318" s="97"/>
    </row>
    <row r="319" spans="3:5" s="94" customFormat="1" x14ac:dyDescent="0.25">
      <c r="C319" s="97"/>
      <c r="E319" s="97"/>
    </row>
    <row r="320" spans="3:5" s="94" customFormat="1" x14ac:dyDescent="0.25">
      <c r="C320" s="97"/>
      <c r="E320" s="97"/>
    </row>
    <row r="321" spans="3:5" s="94" customFormat="1" x14ac:dyDescent="0.25">
      <c r="C321" s="97"/>
      <c r="E321" s="97"/>
    </row>
    <row r="322" spans="3:5" s="94" customFormat="1" x14ac:dyDescent="0.25">
      <c r="C322" s="97"/>
      <c r="E322" s="97"/>
    </row>
    <row r="323" spans="3:5" s="94" customFormat="1" x14ac:dyDescent="0.25">
      <c r="C323" s="97"/>
      <c r="E323" s="97"/>
    </row>
    <row r="324" spans="3:5" s="94" customFormat="1" x14ac:dyDescent="0.25">
      <c r="C324" s="97"/>
      <c r="E324" s="97"/>
    </row>
    <row r="325" spans="3:5" s="94" customFormat="1" x14ac:dyDescent="0.25">
      <c r="C325" s="97"/>
      <c r="E325" s="97"/>
    </row>
    <row r="326" spans="3:5" s="94" customFormat="1" x14ac:dyDescent="0.25">
      <c r="C326" s="97"/>
      <c r="E326" s="97"/>
    </row>
    <row r="327" spans="3:5" s="94" customFormat="1" x14ac:dyDescent="0.25">
      <c r="C327" s="97"/>
      <c r="E327" s="97"/>
    </row>
    <row r="328" spans="3:5" s="94" customFormat="1" x14ac:dyDescent="0.25">
      <c r="C328" s="97"/>
      <c r="E328" s="97"/>
    </row>
    <row r="329" spans="3:5" s="94" customFormat="1" x14ac:dyDescent="0.25">
      <c r="C329" s="97"/>
      <c r="E329" s="97"/>
    </row>
    <row r="330" spans="3:5" s="94" customFormat="1" x14ac:dyDescent="0.25">
      <c r="C330" s="97"/>
      <c r="E330" s="97"/>
    </row>
    <row r="331" spans="3:5" s="94" customFormat="1" x14ac:dyDescent="0.25">
      <c r="C331" s="97"/>
      <c r="E331" s="97"/>
    </row>
    <row r="332" spans="3:5" s="94" customFormat="1" x14ac:dyDescent="0.25">
      <c r="C332" s="97"/>
      <c r="E332" s="97"/>
    </row>
    <row r="333" spans="3:5" s="94" customFormat="1" x14ac:dyDescent="0.25">
      <c r="C333" s="97"/>
      <c r="E333" s="97"/>
    </row>
    <row r="334" spans="3:5" s="94" customFormat="1" x14ac:dyDescent="0.25">
      <c r="C334" s="97"/>
      <c r="E334" s="97"/>
    </row>
    <row r="335" spans="3:5" s="94" customFormat="1" x14ac:dyDescent="0.25">
      <c r="C335" s="97"/>
      <c r="E335" s="97"/>
    </row>
    <row r="336" spans="3:5" s="94" customFormat="1" x14ac:dyDescent="0.25">
      <c r="C336" s="97"/>
      <c r="E336" s="97"/>
    </row>
    <row r="337" spans="3:5" s="94" customFormat="1" x14ac:dyDescent="0.25">
      <c r="C337" s="97"/>
      <c r="E337" s="97"/>
    </row>
    <row r="338" spans="3:5" s="94" customFormat="1" x14ac:dyDescent="0.25">
      <c r="C338" s="97"/>
      <c r="E338" s="97"/>
    </row>
    <row r="339" spans="3:5" s="94" customFormat="1" x14ac:dyDescent="0.25">
      <c r="C339" s="97"/>
      <c r="E339" s="97"/>
    </row>
  </sheetData>
  <customSheetViews>
    <customSheetView guid="{28593A87-E4D4-4385-83FD-6149FFC149DA}" showAutoFilter="1" hiddenColumns="1" state="hidden">
      <pane xSplit="1" ySplit="1" topLeftCell="D2" activePane="bottomRight" state="frozen"/>
      <selection pane="bottomRight" activeCell="F5" sqref="F5"/>
      <pageMargins left="0.7" right="0.7" top="0.75" bottom="0.75" header="0.3" footer="0.3"/>
      <pageSetup paperSize="9" orientation="portrait" horizontalDpi="0" verticalDpi="0" r:id="rId1"/>
      <autoFilter ref="A1:G339"/>
    </customSheetView>
  </customSheetView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1"/>
  <sheetViews>
    <sheetView zoomScale="154" zoomScaleNormal="154" workbookViewId="0">
      <selection activeCell="A4" sqref="A4"/>
    </sheetView>
  </sheetViews>
  <sheetFormatPr defaultRowHeight="12.75" x14ac:dyDescent="0.2"/>
  <cols>
    <col min="1" max="1" width="123.5703125" customWidth="1"/>
  </cols>
  <sheetData>
    <row r="1" spans="1:1" ht="24" x14ac:dyDescent="0.2">
      <c r="A1" s="167" t="s">
        <v>165</v>
      </c>
    </row>
    <row r="2" spans="1:1" ht="24" x14ac:dyDescent="0.2">
      <c r="A2" s="168" t="s">
        <v>166</v>
      </c>
    </row>
    <row r="3" spans="1:1" x14ac:dyDescent="0.2">
      <c r="A3" s="168" t="s">
        <v>167</v>
      </c>
    </row>
    <row r="4" spans="1:1" x14ac:dyDescent="0.2">
      <c r="A4" s="168" t="s">
        <v>168</v>
      </c>
    </row>
    <row r="5" spans="1:1" ht="24" x14ac:dyDescent="0.2">
      <c r="A5" s="167" t="s">
        <v>169</v>
      </c>
    </row>
    <row r="6" spans="1:1" ht="24" x14ac:dyDescent="0.2">
      <c r="A6" s="168" t="s">
        <v>170</v>
      </c>
    </row>
    <row r="7" spans="1:1" x14ac:dyDescent="0.2">
      <c r="A7" s="168" t="s">
        <v>171</v>
      </c>
    </row>
    <row r="8" spans="1:1" ht="24" x14ac:dyDescent="0.2">
      <c r="A8" s="167" t="s">
        <v>172</v>
      </c>
    </row>
    <row r="9" spans="1:1" ht="24" x14ac:dyDescent="0.2">
      <c r="A9" s="168" t="s">
        <v>173</v>
      </c>
    </row>
    <row r="10" spans="1:1" x14ac:dyDescent="0.2">
      <c r="A10" s="168" t="s">
        <v>174</v>
      </c>
    </row>
    <row r="11" spans="1:1" ht="24" x14ac:dyDescent="0.2">
      <c r="A11" s="168" t="s">
        <v>175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Ввод данных</vt:lpstr>
      <vt:lpstr>Результаты расчета</vt:lpstr>
      <vt:lpstr>Результаты</vt:lpstr>
      <vt:lpstr>Города с ОСП</vt:lpstr>
      <vt:lpstr>Объединение городов</vt:lpstr>
      <vt:lpstr>Правила отбора вводимых данных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2008-03-30T15:06:26Z</dcterms:created>
  <dcterms:modified xsi:type="dcterms:W3CDTF">2022-04-06T03:30:52Z</dcterms:modified>
</cp:coreProperties>
</file>